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emochi\Desktop\さくら苑2019.03.25\事業計画・報告、予算・決算\R3事業計画・予算\利用料概算シート2021.04 Ver\"/>
    </mc:Choice>
  </mc:AlternateContent>
  <xr:revisionPtr revIDLastSave="0" documentId="13_ncr:1_{D9C40B11-D890-419C-B6A2-0FAB3FC1ABD1}" xr6:coauthVersionLast="46" xr6:coauthVersionMax="46" xr10:uidLastSave="{00000000-0000-0000-0000-000000000000}"/>
  <workbookProtection workbookAlgorithmName="SHA-512" workbookHashValue="ZBMg8GxlaTkFMrELua0w3fvOOR8RuIprkBx/RT19awbMVf0u8F0KJZfiXqV1/pAFSp3bSxlw5PPlOzsmseZNUQ==" workbookSaltValue="ASTVQHoY7v1AdKPOqFR/qQ==" workbookSpinCount="100000" lockStructure="1"/>
  <bookViews>
    <workbookView xWindow="-120" yWindow="-120" windowWidth="29040" windowHeight="15840" xr2:uid="{00000000-000D-0000-FFFF-FFFF00000000}"/>
  </bookViews>
  <sheets>
    <sheet name="訪問介護" sheetId="32" r:id="rId1"/>
    <sheet name="総合事業" sheetId="34" r:id="rId2"/>
    <sheet name="算定データ" sheetId="33" state="hidden" r:id="rId3"/>
  </sheets>
  <definedNames>
    <definedName name="_xlnm.Print_Area" localSheetId="1">総合事業!$A$1:$M$46</definedName>
    <definedName name="_xlnm.Print_Area" localSheetId="0">訪問介護!$A$1:$Q$58</definedName>
  </definedNames>
  <calcPr calcId="181029"/>
</workbook>
</file>

<file path=xl/calcChain.xml><?xml version="1.0" encoding="utf-8"?>
<calcChain xmlns="http://schemas.openxmlformats.org/spreadsheetml/2006/main">
  <c r="D55" i="32" l="1"/>
  <c r="I71" i="33"/>
  <c r="J73" i="33"/>
  <c r="I65" i="33" s="1"/>
  <c r="O70" i="33"/>
  <c r="O69" i="33"/>
  <c r="N70" i="33"/>
  <c r="N69" i="33"/>
  <c r="I73" i="33"/>
  <c r="M69" i="33" s="1"/>
  <c r="I53" i="33"/>
  <c r="J53" i="33" s="1"/>
  <c r="I47" i="33" s="1"/>
  <c r="J47" i="33" s="1"/>
  <c r="I60" i="33"/>
  <c r="J60" i="33" s="1"/>
  <c r="C11" i="34" s="1"/>
  <c r="I55" i="33"/>
  <c r="I12" i="33"/>
  <c r="J14" i="33" s="1"/>
  <c r="M59" i="33"/>
  <c r="M60" i="33"/>
  <c r="M61" i="33"/>
  <c r="M58" i="33"/>
  <c r="M55" i="33"/>
  <c r="M56" i="33"/>
  <c r="M57" i="33"/>
  <c r="M54" i="33"/>
  <c r="M53" i="33"/>
  <c r="M51" i="33"/>
  <c r="M52" i="33"/>
  <c r="M50" i="33"/>
  <c r="J65" i="33" l="1"/>
  <c r="M70" i="33"/>
  <c r="L47" i="33"/>
  <c r="K47" i="33"/>
  <c r="M47" i="33" l="1"/>
  <c r="P47" i="33" s="1"/>
  <c r="Q47" i="33" s="1"/>
  <c r="J50" i="33" s="1"/>
  <c r="K65" i="33"/>
  <c r="L65" i="33" s="1"/>
  <c r="J67" i="33" s="1"/>
  <c r="O65" i="33"/>
  <c r="P65" i="33" s="1"/>
  <c r="J69" i="33" s="1"/>
  <c r="M65" i="33"/>
  <c r="N65" i="33" s="1"/>
  <c r="J68" i="33" s="1"/>
  <c r="J75" i="33" s="1"/>
  <c r="D30" i="34" s="1"/>
  <c r="N47" i="33" l="1"/>
  <c r="O47" i="33" s="1"/>
  <c r="J49" i="33" s="1"/>
  <c r="R47" i="33"/>
  <c r="S47" i="33" s="1"/>
  <c r="J51" i="33" s="1"/>
  <c r="J57" i="33"/>
  <c r="D18" i="34" s="1"/>
  <c r="F37" i="33"/>
  <c r="G37" i="33" s="1"/>
  <c r="F36" i="33"/>
  <c r="G36" i="33" s="1"/>
  <c r="F35" i="33"/>
  <c r="G35" i="33" s="1"/>
  <c r="F34" i="33"/>
  <c r="G34" i="33" s="1"/>
  <c r="F33" i="33"/>
  <c r="G33" i="33" s="1"/>
  <c r="F32" i="33"/>
  <c r="G32" i="33" s="1"/>
  <c r="F31" i="33"/>
  <c r="F30" i="33"/>
  <c r="G30" i="33" s="1"/>
  <c r="F29" i="33"/>
  <c r="G29" i="33" s="1"/>
  <c r="F28" i="33"/>
  <c r="G28" i="33" s="1"/>
  <c r="F27" i="33"/>
  <c r="G27" i="33" s="1"/>
  <c r="F26" i="33"/>
  <c r="G26" i="33" s="1"/>
  <c r="F25" i="33"/>
  <c r="G25" i="33" s="1"/>
  <c r="F24" i="33"/>
  <c r="G24" i="33" s="1"/>
  <c r="F23" i="33"/>
  <c r="G23" i="33" s="1"/>
  <c r="F22" i="33"/>
  <c r="G22" i="33" s="1"/>
  <c r="F21" i="33"/>
  <c r="G21" i="33" s="1"/>
  <c r="F20" i="33"/>
  <c r="G20" i="33" s="1"/>
  <c r="F19" i="33"/>
  <c r="G19" i="33" s="1"/>
  <c r="F18" i="33"/>
  <c r="G18" i="33" s="1"/>
  <c r="F17" i="33"/>
  <c r="G17" i="33" s="1"/>
  <c r="F16" i="33"/>
  <c r="G16" i="33" s="1"/>
  <c r="F15" i="33"/>
  <c r="G15" i="33" s="1"/>
  <c r="F14" i="33"/>
  <c r="G14" i="33" s="1"/>
  <c r="G31" i="33"/>
  <c r="F40" i="33"/>
  <c r="G40" i="33" s="1"/>
  <c r="F39" i="33"/>
  <c r="G39" i="33" s="1"/>
  <c r="F38" i="33"/>
  <c r="G38" i="33" s="1"/>
  <c r="F13" i="33"/>
  <c r="G13" i="33" s="1"/>
  <c r="F12" i="33"/>
  <c r="G12" i="33" s="1"/>
  <c r="F11" i="33"/>
  <c r="G11" i="33" s="1"/>
  <c r="F10" i="33"/>
  <c r="G10" i="33" s="1"/>
  <c r="F9" i="33"/>
  <c r="G9" i="33" s="1"/>
  <c r="F8" i="33"/>
  <c r="G8" i="33" s="1"/>
  <c r="F7" i="33"/>
  <c r="G7" i="33" s="1"/>
  <c r="F6" i="33"/>
  <c r="G6" i="33" s="1"/>
  <c r="F5" i="33"/>
  <c r="G5" i="33" s="1"/>
  <c r="I5" i="33" l="1"/>
  <c r="J5" i="33" s="1"/>
  <c r="L5" i="33" l="1"/>
  <c r="K5" i="33"/>
  <c r="M5" i="33" l="1"/>
  <c r="P5" i="33" s="1"/>
  <c r="Q5" i="33" l="1"/>
  <c r="J9" i="33" s="1"/>
  <c r="R5" i="33"/>
  <c r="S5" i="33" s="1"/>
  <c r="J10" i="33" s="1"/>
  <c r="N5" i="33"/>
  <c r="O5" i="33" s="1"/>
  <c r="J8" i="33" s="1"/>
</calcChain>
</file>

<file path=xl/sharedStrings.xml><?xml version="1.0" encoding="utf-8"?>
<sst xmlns="http://schemas.openxmlformats.org/spreadsheetml/2006/main" count="164" uniqueCount="96">
  <si>
    <t>１割</t>
    <rPh sb="1" eb="2">
      <t>ワリ</t>
    </rPh>
    <phoneticPr fontId="5"/>
  </si>
  <si>
    <t>２割</t>
    <rPh sb="1" eb="2">
      <t>ワリ</t>
    </rPh>
    <phoneticPr fontId="5"/>
  </si>
  <si>
    <t>※ 上記金額は概算であり、加算算定などの諸条件により、実際の金額とは異なります。</t>
    <phoneticPr fontId="5"/>
  </si>
  <si>
    <t>東大和市介護予防・日常生活支援総合事業利用料の概算</t>
    <rPh sb="0" eb="4">
      <t>ヒガシヤマトシ</t>
    </rPh>
    <rPh sb="4" eb="6">
      <t>カイゴ</t>
    </rPh>
    <rPh sb="6" eb="8">
      <t>ヨボウ</t>
    </rPh>
    <rPh sb="9" eb="11">
      <t>ニチジョウ</t>
    </rPh>
    <rPh sb="11" eb="13">
      <t>セイカツ</t>
    </rPh>
    <rPh sb="13" eb="15">
      <t>シエン</t>
    </rPh>
    <rPh sb="15" eb="17">
      <t>ソウゴウ</t>
    </rPh>
    <rPh sb="17" eb="19">
      <t>ジギョウ</t>
    </rPh>
    <rPh sb="19" eb="22">
      <t>リヨウリョウ</t>
    </rPh>
    <rPh sb="23" eb="25">
      <t>ガイサン</t>
    </rPh>
    <phoneticPr fontId="5"/>
  </si>
  <si>
    <t>※ 区分支給限度基準額を超える場合は、この限りではありません。</t>
    <rPh sb="2" eb="4">
      <t>クブン</t>
    </rPh>
    <rPh sb="4" eb="6">
      <t>シキュウ</t>
    </rPh>
    <rPh sb="6" eb="8">
      <t>ゲンド</t>
    </rPh>
    <rPh sb="8" eb="10">
      <t>キジュン</t>
    </rPh>
    <rPh sb="10" eb="11">
      <t>ガク</t>
    </rPh>
    <rPh sb="12" eb="13">
      <t>コ</t>
    </rPh>
    <rPh sb="15" eb="17">
      <t>バアイ</t>
    </rPh>
    <rPh sb="21" eb="22">
      <t>カギ</t>
    </rPh>
    <phoneticPr fontId="5"/>
  </si>
  <si>
    <t>地域単価</t>
    <rPh sb="0" eb="2">
      <t>チイキ</t>
    </rPh>
    <rPh sb="2" eb="4">
      <t>タンカ</t>
    </rPh>
    <phoneticPr fontId="7"/>
  </si>
  <si>
    <t>国保連(9割)</t>
    <rPh sb="0" eb="3">
      <t>コクホレン</t>
    </rPh>
    <rPh sb="5" eb="6">
      <t>ワリ</t>
    </rPh>
    <phoneticPr fontId="8"/>
  </si>
  <si>
    <t>利用者(1割)</t>
    <rPh sb="0" eb="3">
      <t>リヨウシャ</t>
    </rPh>
    <rPh sb="5" eb="6">
      <t>ワリ</t>
    </rPh>
    <phoneticPr fontId="8"/>
  </si>
  <si>
    <t>国保連(8割)</t>
    <rPh sb="0" eb="3">
      <t>コクホレン</t>
    </rPh>
    <rPh sb="5" eb="6">
      <t>ワリ</t>
    </rPh>
    <phoneticPr fontId="8"/>
  </si>
  <si>
    <t>利用者(2割)</t>
    <rPh sb="0" eb="3">
      <t>リヨウシャ</t>
    </rPh>
    <rPh sb="5" eb="6">
      <t>ワリ</t>
    </rPh>
    <phoneticPr fontId="8"/>
  </si>
  <si>
    <t>国保連(7割)</t>
    <rPh sb="0" eb="3">
      <t>コクホレン</t>
    </rPh>
    <rPh sb="5" eb="6">
      <t>ワリ</t>
    </rPh>
    <phoneticPr fontId="8"/>
  </si>
  <si>
    <t>利用者(3割)</t>
    <rPh sb="0" eb="3">
      <t>リヨウシャ</t>
    </rPh>
    <rPh sb="5" eb="6">
      <t>ワリ</t>
    </rPh>
    <phoneticPr fontId="8"/>
  </si>
  <si>
    <t>単位数</t>
    <rPh sb="0" eb="3">
      <t>タンイスウ</t>
    </rPh>
    <phoneticPr fontId="7"/>
  </si>
  <si>
    <t>３割</t>
    <rPh sb="1" eb="2">
      <t>ワリ</t>
    </rPh>
    <phoneticPr fontId="5"/>
  </si>
  <si>
    <t>１割</t>
    <rPh sb="1" eb="2">
      <t>ワリ</t>
    </rPh>
    <phoneticPr fontId="7"/>
  </si>
  <si>
    <t>２割</t>
    <rPh sb="1" eb="2">
      <t>ワリ</t>
    </rPh>
    <phoneticPr fontId="7"/>
  </si>
  <si>
    <t>３割</t>
    <rPh sb="1" eb="2">
      <t>ワリ</t>
    </rPh>
    <phoneticPr fontId="7"/>
  </si>
  <si>
    <t>対象総単位数</t>
    <rPh sb="0" eb="2">
      <t>タイショウ</t>
    </rPh>
    <rPh sb="2" eb="3">
      <t>ソウ</t>
    </rPh>
    <rPh sb="3" eb="6">
      <t>タンイスウ</t>
    </rPh>
    <phoneticPr fontId="7"/>
  </si>
  <si>
    <t>介護報酬</t>
    <rPh sb="0" eb="2">
      <t>カイゴ</t>
    </rPh>
    <rPh sb="2" eb="4">
      <t>ホウシュウ</t>
    </rPh>
    <phoneticPr fontId="7"/>
  </si>
  <si>
    <t>処遇改善</t>
    <rPh sb="0" eb="2">
      <t>ショグウ</t>
    </rPh>
    <rPh sb="2" eb="4">
      <t>カイゼン</t>
    </rPh>
    <phoneticPr fontId="7"/>
  </si>
  <si>
    <t>特定処遇</t>
    <rPh sb="0" eb="2">
      <t>トクテイ</t>
    </rPh>
    <rPh sb="2" eb="4">
      <t>ショグウ</t>
    </rPh>
    <phoneticPr fontId="7"/>
  </si>
  <si>
    <t>総介護報酬</t>
    <rPh sb="0" eb="1">
      <t>ソウ</t>
    </rPh>
    <rPh sb="1" eb="3">
      <t>カイゴ</t>
    </rPh>
    <rPh sb="3" eb="5">
      <t>ホウシュウ</t>
    </rPh>
    <phoneticPr fontId="7"/>
  </si>
  <si>
    <t>回数</t>
    <rPh sb="0" eb="2">
      <t>カイスウ</t>
    </rPh>
    <phoneticPr fontId="7"/>
  </si>
  <si>
    <t>総単位数</t>
    <rPh sb="0" eb="1">
      <t>ソウ</t>
    </rPh>
    <rPh sb="1" eb="4">
      <t>タンイスウ</t>
    </rPh>
    <phoneticPr fontId="7"/>
  </si>
  <si>
    <t>特定事業所加算Ⅰ</t>
    <rPh sb="0" eb="2">
      <t>トクテイ</t>
    </rPh>
    <rPh sb="2" eb="5">
      <t>ジギョウショ</t>
    </rPh>
    <rPh sb="5" eb="7">
      <t>カサン</t>
    </rPh>
    <phoneticPr fontId="7"/>
  </si>
  <si>
    <t>身体介護</t>
    <rPh sb="0" eb="2">
      <t>シンタイ</t>
    </rPh>
    <rPh sb="2" eb="4">
      <t>カイゴ</t>
    </rPh>
    <phoneticPr fontId="7"/>
  </si>
  <si>
    <t>２０分未満</t>
    <phoneticPr fontId="7"/>
  </si>
  <si>
    <t>２０分以上３０分未満</t>
    <rPh sb="2" eb="3">
      <t>フン</t>
    </rPh>
    <rPh sb="3" eb="5">
      <t>イジョウ</t>
    </rPh>
    <rPh sb="7" eb="8">
      <t>フン</t>
    </rPh>
    <rPh sb="8" eb="10">
      <t>ミマン</t>
    </rPh>
    <phoneticPr fontId="7"/>
  </si>
  <si>
    <t>20分以上45分未満</t>
    <rPh sb="2" eb="3">
      <t>フン</t>
    </rPh>
    <rPh sb="3" eb="5">
      <t>イジョウ</t>
    </rPh>
    <rPh sb="7" eb="8">
      <t>フン</t>
    </rPh>
    <rPh sb="8" eb="10">
      <t>ミマン</t>
    </rPh>
    <phoneticPr fontId="7"/>
  </si>
  <si>
    <t>45分以上70分未満</t>
    <rPh sb="2" eb="3">
      <t>フン</t>
    </rPh>
    <rPh sb="3" eb="5">
      <t>イジョウ</t>
    </rPh>
    <rPh sb="7" eb="8">
      <t>フン</t>
    </rPh>
    <rPh sb="8" eb="10">
      <t>ミマン</t>
    </rPh>
    <phoneticPr fontId="7"/>
  </si>
  <si>
    <t>70分以上</t>
    <rPh sb="2" eb="3">
      <t>フン</t>
    </rPh>
    <rPh sb="3" eb="5">
      <t>イジョウ</t>
    </rPh>
    <phoneticPr fontId="7"/>
  </si>
  <si>
    <t>３０分以上１時間未満</t>
    <rPh sb="2" eb="3">
      <t>フン</t>
    </rPh>
    <rPh sb="3" eb="5">
      <t>イジョウ</t>
    </rPh>
    <rPh sb="6" eb="8">
      <t>ジカン</t>
    </rPh>
    <rPh sb="8" eb="10">
      <t>ミマン</t>
    </rPh>
    <phoneticPr fontId="7"/>
  </si>
  <si>
    <t>１時間以上１時間半未満</t>
    <rPh sb="1" eb="3">
      <t>ジカン</t>
    </rPh>
    <rPh sb="3" eb="5">
      <t>イジョウ</t>
    </rPh>
    <rPh sb="6" eb="8">
      <t>ジカン</t>
    </rPh>
    <rPh sb="8" eb="9">
      <t>ハン</t>
    </rPh>
    <rPh sb="9" eb="11">
      <t>ミマン</t>
    </rPh>
    <phoneticPr fontId="7"/>
  </si>
  <si>
    <t>自己負担額</t>
    <rPh sb="0" eb="2">
      <t>ジコ</t>
    </rPh>
    <rPh sb="2" eb="4">
      <t>フタン</t>
    </rPh>
    <rPh sb="4" eb="5">
      <t>ガク</t>
    </rPh>
    <phoneticPr fontId="7"/>
  </si>
  <si>
    <t>１時間半以上２時間未満</t>
    <rPh sb="1" eb="3">
      <t>ジカン</t>
    </rPh>
    <rPh sb="3" eb="4">
      <t>ハン</t>
    </rPh>
    <rPh sb="4" eb="6">
      <t>イジョウ</t>
    </rPh>
    <rPh sb="7" eb="9">
      <t>ジカン</t>
    </rPh>
    <rPh sb="9" eb="11">
      <t>ミマン</t>
    </rPh>
    <phoneticPr fontId="7"/>
  </si>
  <si>
    <t>２時間以上２時間半未満</t>
    <rPh sb="1" eb="3">
      <t>ジカン</t>
    </rPh>
    <rPh sb="3" eb="5">
      <t>イジョウ</t>
    </rPh>
    <rPh sb="6" eb="8">
      <t>ジカン</t>
    </rPh>
    <rPh sb="8" eb="9">
      <t>ハン</t>
    </rPh>
    <rPh sb="9" eb="11">
      <t>ミマン</t>
    </rPh>
    <phoneticPr fontId="7"/>
  </si>
  <si>
    <t>２時間半以上３時間未満</t>
    <rPh sb="1" eb="3">
      <t>ジカン</t>
    </rPh>
    <rPh sb="3" eb="4">
      <t>ハン</t>
    </rPh>
    <rPh sb="4" eb="6">
      <t>イジョウ</t>
    </rPh>
    <rPh sb="7" eb="9">
      <t>ジカン</t>
    </rPh>
    <rPh sb="9" eb="11">
      <t>ミマン</t>
    </rPh>
    <phoneticPr fontId="7"/>
  </si>
  <si>
    <t>３時間以上３時間半未満</t>
    <rPh sb="1" eb="3">
      <t>ジカン</t>
    </rPh>
    <rPh sb="3" eb="5">
      <t>イジョウ</t>
    </rPh>
    <rPh sb="6" eb="8">
      <t>ジカン</t>
    </rPh>
    <rPh sb="8" eb="9">
      <t>ハン</t>
    </rPh>
    <rPh sb="9" eb="11">
      <t>ミマン</t>
    </rPh>
    <phoneticPr fontId="7"/>
  </si>
  <si>
    <t>３時間半以上４時間未満</t>
    <rPh sb="1" eb="3">
      <t>ジカン</t>
    </rPh>
    <rPh sb="3" eb="4">
      <t>ハン</t>
    </rPh>
    <rPh sb="4" eb="6">
      <t>イジョウ</t>
    </rPh>
    <rPh sb="7" eb="9">
      <t>ジカン</t>
    </rPh>
    <rPh sb="9" eb="11">
      <t>ミマン</t>
    </rPh>
    <phoneticPr fontId="7"/>
  </si>
  <si>
    <t>生活</t>
    <rPh sb="0" eb="2">
      <t>セイカツ</t>
    </rPh>
    <phoneticPr fontId="7"/>
  </si>
  <si>
    <t>20分以上45分未満</t>
    <rPh sb="2" eb="5">
      <t>フンイジョウ</t>
    </rPh>
    <rPh sb="7" eb="8">
      <t>フン</t>
    </rPh>
    <rPh sb="8" eb="10">
      <t>ミマン</t>
    </rPh>
    <phoneticPr fontId="7"/>
  </si>
  <si>
    <t>45分以上</t>
    <rPh sb="2" eb="5">
      <t>フンイジョウ</t>
    </rPh>
    <phoneticPr fontId="7"/>
  </si>
  <si>
    <t>通院等昇降介助</t>
    <rPh sb="0" eb="2">
      <t>ツウイン</t>
    </rPh>
    <rPh sb="2" eb="3">
      <t>トウ</t>
    </rPh>
    <rPh sb="3" eb="5">
      <t>ショウコウ</t>
    </rPh>
    <rPh sb="5" eb="7">
      <t>カイジョ</t>
    </rPh>
    <phoneticPr fontId="7"/>
  </si>
  <si>
    <t>訪問介護利用料の概算</t>
    <rPh sb="0" eb="2">
      <t>ホウモン</t>
    </rPh>
    <rPh sb="2" eb="4">
      <t>カイゴ</t>
    </rPh>
    <rPh sb="4" eb="7">
      <t>リヨウリョウ</t>
    </rPh>
    <rPh sb="8" eb="10">
      <t>ガイサン</t>
    </rPh>
    <phoneticPr fontId="7"/>
  </si>
  <si>
    <t>① 介護負担割合を選んでください。</t>
    <rPh sb="2" eb="4">
      <t>カイゴ</t>
    </rPh>
    <rPh sb="4" eb="6">
      <t>フタン</t>
    </rPh>
    <rPh sb="6" eb="8">
      <t>ワリアイ</t>
    </rPh>
    <rPh sb="9" eb="10">
      <t>エラ</t>
    </rPh>
    <phoneticPr fontId="7"/>
  </si>
  <si>
    <t>　　★ 介護保険負担割合証をご確認ください。</t>
    <phoneticPr fontId="7"/>
  </si>
  <si>
    <t>② ご希望するサービスのひと月の回数を入力してください。</t>
    <rPh sb="3" eb="5">
      <t>キボウ</t>
    </rPh>
    <rPh sb="14" eb="15">
      <t>ゲツ</t>
    </rPh>
    <rPh sb="16" eb="18">
      <t>カイスウ</t>
    </rPh>
    <rPh sb="19" eb="21">
      <t>ニュウリョク</t>
    </rPh>
    <phoneticPr fontId="7"/>
  </si>
  <si>
    <t>身体介護
が中心</t>
    <rPh sb="0" eb="2">
      <t>シンタイ</t>
    </rPh>
    <rPh sb="2" eb="4">
      <t>カイゴ</t>
    </rPh>
    <rPh sb="6" eb="8">
      <t>チュウシン</t>
    </rPh>
    <phoneticPr fontId="7"/>
  </si>
  <si>
    <t>身体介護に引き続き
生活援助が中心</t>
    <rPh sb="0" eb="2">
      <t>シンタイ</t>
    </rPh>
    <rPh sb="2" eb="4">
      <t>カイゴ</t>
    </rPh>
    <rPh sb="5" eb="6">
      <t>ヒ</t>
    </rPh>
    <rPh sb="7" eb="8">
      <t>ツヅ</t>
    </rPh>
    <rPh sb="10" eb="12">
      <t>セイカツ</t>
    </rPh>
    <rPh sb="12" eb="14">
      <t>エンジョ</t>
    </rPh>
    <rPh sb="15" eb="17">
      <t>チュウシン</t>
    </rPh>
    <phoneticPr fontId="7"/>
  </si>
  <si>
    <t>20分以上
45分未満</t>
    <rPh sb="2" eb="3">
      <t>フン</t>
    </rPh>
    <rPh sb="3" eb="5">
      <t>イジョウ</t>
    </rPh>
    <rPh sb="8" eb="9">
      <t>フン</t>
    </rPh>
    <rPh sb="9" eb="11">
      <t>ミマン</t>
    </rPh>
    <phoneticPr fontId="7"/>
  </si>
  <si>
    <t>45分以上
70分未満</t>
    <rPh sb="2" eb="5">
      <t>フンイジョウ</t>
    </rPh>
    <rPh sb="8" eb="9">
      <t>フン</t>
    </rPh>
    <rPh sb="9" eb="11">
      <t>ミマン</t>
    </rPh>
    <phoneticPr fontId="7"/>
  </si>
  <si>
    <t>２０分未満</t>
    <rPh sb="2" eb="3">
      <t>フン</t>
    </rPh>
    <rPh sb="3" eb="5">
      <t>ミマン</t>
    </rPh>
    <phoneticPr fontId="7"/>
  </si>
  <si>
    <t>３０分以上１時間未満</t>
    <rPh sb="2" eb="5">
      <t>フンイジョウ</t>
    </rPh>
    <rPh sb="6" eb="8">
      <t>ジカン</t>
    </rPh>
    <rPh sb="8" eb="10">
      <t>ミマン</t>
    </rPh>
    <phoneticPr fontId="7"/>
  </si>
  <si>
    <t>１時間以上１時間半未満</t>
    <rPh sb="1" eb="5">
      <t>ジカンイジョウ</t>
    </rPh>
    <rPh sb="6" eb="9">
      <t>ジカンハン</t>
    </rPh>
    <rPh sb="9" eb="11">
      <t>ミマン</t>
    </rPh>
    <phoneticPr fontId="7"/>
  </si>
  <si>
    <t>１時間半以上２時間未満</t>
    <rPh sb="1" eb="4">
      <t>ジカンハン</t>
    </rPh>
    <rPh sb="4" eb="6">
      <t>イジョウ</t>
    </rPh>
    <rPh sb="7" eb="9">
      <t>ジカン</t>
    </rPh>
    <rPh sb="9" eb="11">
      <t>ミマン</t>
    </rPh>
    <phoneticPr fontId="7"/>
  </si>
  <si>
    <t>２時間以上２時間半未満</t>
    <rPh sb="1" eb="5">
      <t>ジカンイジョウ</t>
    </rPh>
    <rPh sb="6" eb="9">
      <t>ジカンハン</t>
    </rPh>
    <rPh sb="9" eb="11">
      <t>ミマン</t>
    </rPh>
    <phoneticPr fontId="7"/>
  </si>
  <si>
    <t>２時間半以上３時間未満</t>
    <rPh sb="1" eb="4">
      <t>ジカンハン</t>
    </rPh>
    <rPh sb="4" eb="6">
      <t>イジョウ</t>
    </rPh>
    <rPh sb="7" eb="9">
      <t>ジカン</t>
    </rPh>
    <rPh sb="9" eb="11">
      <t>ミマン</t>
    </rPh>
    <phoneticPr fontId="7"/>
  </si>
  <si>
    <t>３時間以上３時間半未満</t>
    <rPh sb="1" eb="5">
      <t>ジカンイジョウ</t>
    </rPh>
    <rPh sb="6" eb="9">
      <t>ジカンハン</t>
    </rPh>
    <rPh sb="9" eb="11">
      <t>ミマン</t>
    </rPh>
    <phoneticPr fontId="7"/>
  </si>
  <si>
    <t>３時間半以上４時間未満</t>
    <rPh sb="1" eb="4">
      <t>ジカンハン</t>
    </rPh>
    <rPh sb="4" eb="6">
      <t>イジョウ</t>
    </rPh>
    <rPh sb="7" eb="9">
      <t>ジカン</t>
    </rPh>
    <rPh sb="9" eb="11">
      <t>ミマン</t>
    </rPh>
    <phoneticPr fontId="7"/>
  </si>
  <si>
    <t>生活援助</t>
    <rPh sb="0" eb="2">
      <t>セイカツ</t>
    </rPh>
    <rPh sb="2" eb="4">
      <t>エンジョ</t>
    </rPh>
    <phoneticPr fontId="7"/>
  </si>
  <si>
    <t>加算</t>
    <rPh sb="0" eb="2">
      <t>カサン</t>
    </rPh>
    <phoneticPr fontId="7"/>
  </si>
  <si>
    <t>生活援助
が中心</t>
    <rPh sb="0" eb="2">
      <t>セイカツ</t>
    </rPh>
    <rPh sb="2" eb="4">
      <t>エンジョ</t>
    </rPh>
    <rPh sb="6" eb="8">
      <t>チュウシン</t>
    </rPh>
    <phoneticPr fontId="7"/>
  </si>
  <si>
    <t>通院等
昇降介助</t>
    <rPh sb="0" eb="2">
      <t>ツウイン</t>
    </rPh>
    <rPh sb="2" eb="3">
      <t>トウ</t>
    </rPh>
    <rPh sb="4" eb="6">
      <t>ショウコウ</t>
    </rPh>
    <rPh sb="6" eb="8">
      <t>カイジョ</t>
    </rPh>
    <phoneticPr fontId="7"/>
  </si>
  <si>
    <t>２０分以上４５分未満</t>
    <rPh sb="2" eb="5">
      <t>フンイジョウ</t>
    </rPh>
    <rPh sb="7" eb="8">
      <t>フン</t>
    </rPh>
    <rPh sb="8" eb="10">
      <t>ミマン</t>
    </rPh>
    <phoneticPr fontId="7"/>
  </si>
  <si>
    <t>４５分以上</t>
    <rPh sb="2" eb="5">
      <t>フンイジョウ</t>
    </rPh>
    <phoneticPr fontId="7"/>
  </si>
  <si>
    <t>ひと月の訪問介護利用料の目安は次のとおりです。</t>
    <rPh sb="4" eb="6">
      <t>ホウモン</t>
    </rPh>
    <rPh sb="6" eb="8">
      <t>カイゴ</t>
    </rPh>
    <phoneticPr fontId="7"/>
  </si>
  <si>
    <t>円／月</t>
    <rPh sb="0" eb="1">
      <t>エン</t>
    </rPh>
    <rPh sb="2" eb="3">
      <t>ツキ</t>
    </rPh>
    <phoneticPr fontId="7"/>
  </si>
  <si>
    <t>●訪問介護</t>
    <rPh sb="1" eb="3">
      <t>ホウモン</t>
    </rPh>
    <rPh sb="3" eb="5">
      <t>カイゴ</t>
    </rPh>
    <phoneticPr fontId="5"/>
  </si>
  <si>
    <t>●総合事業</t>
    <rPh sb="1" eb="3">
      <t>ソウゴウ</t>
    </rPh>
    <rPh sb="3" eb="5">
      <t>ジギョウ</t>
    </rPh>
    <phoneticPr fontId="5"/>
  </si>
  <si>
    <t>訪問型サービスⅣ</t>
    <rPh sb="0" eb="2">
      <t>ホウモン</t>
    </rPh>
    <rPh sb="2" eb="3">
      <t>ガタ</t>
    </rPh>
    <phoneticPr fontId="5"/>
  </si>
  <si>
    <t>訪問型サービスⅤ</t>
    <rPh sb="0" eb="2">
      <t>ホウモン</t>
    </rPh>
    <rPh sb="2" eb="3">
      <t>ガタ</t>
    </rPh>
    <phoneticPr fontId="5"/>
  </si>
  <si>
    <t>訪問型サービスⅥ</t>
    <rPh sb="0" eb="2">
      <t>ホウモン</t>
    </rPh>
    <rPh sb="2" eb="3">
      <t>ガタ</t>
    </rPh>
    <phoneticPr fontId="5"/>
  </si>
  <si>
    <t>独自</t>
    <rPh sb="0" eb="2">
      <t>ドクジ</t>
    </rPh>
    <phoneticPr fontId="5"/>
  </si>
  <si>
    <t>● 介護負担割合を選んでください。</t>
    <rPh sb="2" eb="4">
      <t>カイゴ</t>
    </rPh>
    <rPh sb="4" eb="6">
      <t>フタン</t>
    </rPh>
    <rPh sb="6" eb="8">
      <t>ワリアイ</t>
    </rPh>
    <rPh sb="9" eb="10">
      <t>エラ</t>
    </rPh>
    <phoneticPr fontId="7"/>
  </si>
  <si>
    <t>● 独自型サービスをご希望する方は、ひと月の回数を選んでください。</t>
    <rPh sb="2" eb="5">
      <t>ドクジガタ</t>
    </rPh>
    <rPh sb="11" eb="13">
      <t>キボウ</t>
    </rPh>
    <rPh sb="15" eb="16">
      <t>カタ</t>
    </rPh>
    <rPh sb="20" eb="21">
      <t>ツキ</t>
    </rPh>
    <rPh sb="22" eb="24">
      <t>カイスウ</t>
    </rPh>
    <rPh sb="25" eb="26">
      <t>エラ</t>
    </rPh>
    <phoneticPr fontId="7"/>
  </si>
  <si>
    <t>ひと月の独自型サービス利用料の目安は次のとおりです。</t>
    <rPh sb="4" eb="7">
      <t>ドクジガタ</t>
    </rPh>
    <phoneticPr fontId="5"/>
  </si>
  <si>
    <t>ひと月の緩和型サービス利用料の目安は次のとおりです。</t>
    <rPh sb="4" eb="6">
      <t>カンワ</t>
    </rPh>
    <rPh sb="6" eb="7">
      <t>ガタ</t>
    </rPh>
    <phoneticPr fontId="5"/>
  </si>
  <si>
    <t>自己負担額</t>
    <rPh sb="0" eb="2">
      <t>ジコ</t>
    </rPh>
    <rPh sb="2" eb="4">
      <t>フタン</t>
    </rPh>
    <rPh sb="4" eb="5">
      <t>ガク</t>
    </rPh>
    <phoneticPr fontId="5"/>
  </si>
  <si>
    <t>サービス内容</t>
    <rPh sb="4" eb="6">
      <t>ナイヨウ</t>
    </rPh>
    <phoneticPr fontId="5"/>
  </si>
  <si>
    <t>緩和</t>
    <rPh sb="0" eb="2">
      <t>カンワ</t>
    </rPh>
    <phoneticPr fontId="5"/>
  </si>
  <si>
    <t>訪問緩和型サービス（有資格者）</t>
    <rPh sb="0" eb="2">
      <t>ホウモン</t>
    </rPh>
    <rPh sb="2" eb="4">
      <t>カンワ</t>
    </rPh>
    <rPh sb="4" eb="5">
      <t>ガタ</t>
    </rPh>
    <rPh sb="10" eb="14">
      <t>ユウシカクシャ</t>
    </rPh>
    <phoneticPr fontId="5"/>
  </si>
  <si>
    <t>訪問緩和型サービス（認定ヘルパー）</t>
    <rPh sb="0" eb="2">
      <t>ホウモン</t>
    </rPh>
    <rPh sb="2" eb="4">
      <t>カンワ</t>
    </rPh>
    <rPh sb="4" eb="5">
      <t>ガタ</t>
    </rPh>
    <rPh sb="10" eb="12">
      <t>ニンテイ</t>
    </rPh>
    <phoneticPr fontId="5"/>
  </si>
  <si>
    <t>処遇改善加算（有資格者）</t>
    <rPh sb="0" eb="6">
      <t>ショグウカイゼンカサン</t>
    </rPh>
    <rPh sb="7" eb="11">
      <t>ユウシカクシャ</t>
    </rPh>
    <phoneticPr fontId="5"/>
  </si>
  <si>
    <t>処遇改善加算（認定ヘルパー）</t>
    <rPh sb="0" eb="6">
      <t>ショグウカイゼンカサン</t>
    </rPh>
    <rPh sb="7" eb="9">
      <t>ニンテイ</t>
    </rPh>
    <phoneticPr fontId="5"/>
  </si>
  <si>
    <t>　 サービスを選択して、ひと月の回数を入力してください。</t>
    <rPh sb="7" eb="9">
      <t>センタク</t>
    </rPh>
    <rPh sb="14" eb="15">
      <t>ツキ</t>
    </rPh>
    <rPh sb="16" eb="18">
      <t>カイスウ</t>
    </rPh>
    <rPh sb="19" eb="21">
      <t>ニュウリョク</t>
    </rPh>
    <phoneticPr fontId="5"/>
  </si>
  <si>
    <t>● 緩和型サービスをご希望する方は、</t>
    <rPh sb="2" eb="4">
      <t>カンワ</t>
    </rPh>
    <rPh sb="4" eb="5">
      <t>ガタ</t>
    </rPh>
    <rPh sb="11" eb="13">
      <t>キボウ</t>
    </rPh>
    <rPh sb="15" eb="16">
      <t>カタ</t>
    </rPh>
    <phoneticPr fontId="7"/>
  </si>
  <si>
    <r>
      <rPr>
        <b/>
        <sz val="11"/>
        <color theme="1"/>
        <rFont val="HG丸ｺﾞｼｯｸM-PRO"/>
        <family val="3"/>
        <charset val="128"/>
      </rPr>
      <t>重要！➡</t>
    </r>
    <r>
      <rPr>
        <sz val="11"/>
        <color theme="1"/>
        <rFont val="HG丸ｺﾞｼｯｸM-PRO"/>
        <family val="3"/>
        <charset val="128"/>
      </rPr>
      <t xml:space="preserve"> ひと月の上限は１２回です。</t>
    </r>
    <rPh sb="0" eb="2">
      <t>ジュウヨウ</t>
    </rPh>
    <rPh sb="7" eb="8">
      <t>ツキ</t>
    </rPh>
    <rPh sb="9" eb="11">
      <t>ジョウゲン</t>
    </rPh>
    <rPh sb="14" eb="15">
      <t>カイ</t>
    </rPh>
    <phoneticPr fontId="5"/>
  </si>
  <si>
    <t>円／月</t>
    <rPh sb="0" eb="1">
      <t>エン</t>
    </rPh>
    <rPh sb="2" eb="3">
      <t>ツキ</t>
    </rPh>
    <phoneticPr fontId="5"/>
  </si>
  <si>
    <t>単位数</t>
    <rPh sb="0" eb="3">
      <t>タンイスウ</t>
    </rPh>
    <phoneticPr fontId="5"/>
  </si>
  <si>
    <t>処遇改善</t>
    <rPh sb="0" eb="2">
      <t>ショグウ</t>
    </rPh>
    <rPh sb="2" eb="4">
      <t>カイゼン</t>
    </rPh>
    <phoneticPr fontId="5"/>
  </si>
  <si>
    <t>特定処遇改善加算（有資格者）</t>
    <rPh sb="0" eb="2">
      <t>トクテイ</t>
    </rPh>
    <rPh sb="2" eb="8">
      <t>ショグウカイゼンカサン</t>
    </rPh>
    <rPh sb="9" eb="13">
      <t>ユウシカクシャ</t>
    </rPh>
    <phoneticPr fontId="5"/>
  </si>
  <si>
    <t>特定処遇改善加算（認定ヘルパー）</t>
    <rPh sb="0" eb="2">
      <t>トクテイ</t>
    </rPh>
    <rPh sb="2" eb="8">
      <t>ショグウカイゼンカサン</t>
    </rPh>
    <rPh sb="9" eb="11">
      <t>ニンテイ</t>
    </rPh>
    <phoneticPr fontId="5"/>
  </si>
  <si>
    <t>総単位数</t>
    <rPh sb="0" eb="1">
      <t>ソウ</t>
    </rPh>
    <rPh sb="1" eb="4">
      <t>タンイスウ</t>
    </rPh>
    <phoneticPr fontId="5"/>
  </si>
  <si>
    <t>自己負担額</t>
    <rPh sb="0" eb="2">
      <t>ジコ</t>
    </rPh>
    <rPh sb="2" eb="4">
      <t>フタン</t>
    </rPh>
    <rPh sb="4" eb="5">
      <t>ガク</t>
    </rPh>
    <phoneticPr fontId="5"/>
  </si>
  <si>
    <t>要支援の方は、こちらへ</t>
  </si>
  <si>
    <t>要介護の方は、こちらへ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</si>
</sst>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0_ "/>
    <numFmt numFmtId="178" formatCode="#,##0.0_ "/>
    <numFmt numFmtId="179" formatCode="0.0%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HGMaruGothicMPRO"/>
      <family val="2"/>
      <charset val="128"/>
    </font>
    <font>
      <sz val="14"/>
      <color theme="1"/>
      <name val="HGMaruGothicMPRO"/>
      <family val="3"/>
      <charset val="128"/>
    </font>
    <font>
      <u/>
      <sz val="14"/>
      <color theme="1"/>
      <name val="HGMaruGothicMPRO"/>
      <family val="3"/>
      <charset val="128"/>
    </font>
    <font>
      <b/>
      <sz val="18"/>
      <color theme="1"/>
      <name val="HGMaruGothicMPRO"/>
      <family val="2"/>
      <charset val="128"/>
    </font>
    <font>
      <b/>
      <sz val="18"/>
      <color theme="1"/>
      <name val="HGMaruGothicMPRO"/>
      <family val="3"/>
      <charset val="128"/>
    </font>
    <font>
      <sz val="11"/>
      <color theme="1"/>
      <name val="HGMaruGothicMPRO"/>
      <family val="2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176" fontId="9" fillId="2" borderId="0" xfId="0" applyNumberFormat="1" applyFont="1" applyFill="1" applyProtection="1">
      <alignment vertical="center"/>
      <protection hidden="1"/>
    </xf>
    <xf numFmtId="176" fontId="10" fillId="0" borderId="0" xfId="6" applyNumberFormat="1" applyFont="1" applyProtection="1">
      <alignment vertical="center"/>
      <protection hidden="1"/>
    </xf>
    <xf numFmtId="176" fontId="10" fillId="0" borderId="8" xfId="6" applyNumberFormat="1" applyFont="1" applyBorder="1" applyProtection="1">
      <alignment vertical="center"/>
      <protection hidden="1"/>
    </xf>
    <xf numFmtId="177" fontId="10" fillId="0" borderId="8" xfId="6" applyNumberFormat="1" applyFont="1" applyBorder="1" applyProtection="1">
      <alignment vertical="center"/>
      <protection hidden="1"/>
    </xf>
    <xf numFmtId="177" fontId="10" fillId="0" borderId="0" xfId="6" applyNumberFormat="1" applyFont="1" applyProtection="1">
      <alignment vertical="center"/>
      <protection hidden="1"/>
    </xf>
    <xf numFmtId="176" fontId="10" fillId="0" borderId="11" xfId="6" applyNumberFormat="1" applyFont="1" applyBorder="1" applyAlignment="1" applyProtection="1">
      <alignment horizontal="center" vertical="center"/>
      <protection hidden="1"/>
    </xf>
    <xf numFmtId="176" fontId="11" fillId="0" borderId="11" xfId="7" applyNumberFormat="1" applyFont="1" applyBorder="1" applyAlignment="1" applyProtection="1">
      <alignment vertical="center" shrinkToFit="1"/>
      <protection hidden="1"/>
    </xf>
    <xf numFmtId="176" fontId="10" fillId="0" borderId="8" xfId="6" applyNumberFormat="1" applyFont="1" applyBorder="1" applyAlignment="1" applyProtection="1">
      <alignment horizontal="center" vertical="center"/>
      <protection hidden="1"/>
    </xf>
    <xf numFmtId="179" fontId="10" fillId="0" borderId="11" xfId="6" applyNumberFormat="1" applyFont="1" applyBorder="1" applyAlignment="1" applyProtection="1">
      <alignment horizontal="center" vertical="center"/>
      <protection hidden="1"/>
    </xf>
    <xf numFmtId="178" fontId="11" fillId="0" borderId="11" xfId="7" applyNumberFormat="1" applyFont="1" applyBorder="1" applyAlignment="1" applyProtection="1">
      <alignment horizontal="center" vertical="center"/>
      <protection hidden="1"/>
    </xf>
    <xf numFmtId="176" fontId="10" fillId="0" borderId="13" xfId="6" applyNumberFormat="1" applyFont="1" applyBorder="1" applyProtection="1">
      <alignment vertical="center"/>
      <protection hidden="1"/>
    </xf>
    <xf numFmtId="176" fontId="10" fillId="0" borderId="11" xfId="6" applyNumberFormat="1" applyFont="1" applyBorder="1" applyProtection="1">
      <alignment vertical="center"/>
      <protection hidden="1"/>
    </xf>
    <xf numFmtId="176" fontId="10" fillId="0" borderId="16" xfId="6" applyNumberFormat="1" applyFont="1" applyBorder="1" applyProtection="1">
      <alignment vertical="center"/>
      <protection hidden="1"/>
    </xf>
    <xf numFmtId="176" fontId="10" fillId="0" borderId="18" xfId="6" applyNumberFormat="1" applyFont="1" applyBorder="1" applyProtection="1">
      <alignment vertical="center"/>
      <protection hidden="1"/>
    </xf>
    <xf numFmtId="176" fontId="10" fillId="0" borderId="14" xfId="6" applyNumberFormat="1" applyFont="1" applyBorder="1" applyProtection="1">
      <alignment vertical="center"/>
      <protection hidden="1"/>
    </xf>
    <xf numFmtId="176" fontId="10" fillId="0" borderId="15" xfId="6" applyNumberFormat="1" applyFont="1" applyBorder="1" applyProtection="1">
      <alignment vertical="center"/>
      <protection hidden="1"/>
    </xf>
    <xf numFmtId="176" fontId="10" fillId="0" borderId="9" xfId="6" applyNumberFormat="1" applyFont="1" applyBorder="1" applyProtection="1">
      <alignment vertical="center"/>
      <protection hidden="1"/>
    </xf>
    <xf numFmtId="176" fontId="10" fillId="0" borderId="17" xfId="6" applyNumberFormat="1" applyFont="1" applyBorder="1" applyProtection="1">
      <alignment vertical="center"/>
      <protection hidden="1"/>
    </xf>
    <xf numFmtId="176" fontId="10" fillId="0" borderId="19" xfId="6" applyNumberFormat="1" applyFont="1" applyBorder="1" applyProtection="1">
      <alignment vertical="center"/>
      <protection hidden="1"/>
    </xf>
    <xf numFmtId="176" fontId="12" fillId="2" borderId="0" xfId="0" applyNumberFormat="1" applyFont="1" applyFill="1" applyProtection="1">
      <alignment vertical="center"/>
      <protection hidden="1"/>
    </xf>
    <xf numFmtId="0" fontId="13" fillId="2" borderId="0" xfId="0" applyFont="1" applyFill="1" applyProtection="1">
      <alignment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3" fillId="2" borderId="7" xfId="0" applyFont="1" applyFill="1" applyBorder="1" applyProtection="1">
      <alignment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3" borderId="4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Alignment="1" applyProtection="1">
      <alignment horizontal="center" vertical="center"/>
      <protection locked="0" hidden="1"/>
    </xf>
    <xf numFmtId="0" fontId="14" fillId="6" borderId="12" xfId="0" applyFont="1" applyFill="1" applyBorder="1" applyAlignment="1" applyProtection="1">
      <alignment horizontal="center" vertical="center"/>
      <protection hidden="1"/>
    </xf>
    <xf numFmtId="0" fontId="14" fillId="6" borderId="20" xfId="0" applyFont="1" applyFill="1" applyBorder="1" applyAlignment="1" applyProtection="1">
      <alignment horizontal="center" vertical="center"/>
      <protection hidden="1"/>
    </xf>
    <xf numFmtId="0" fontId="14" fillId="6" borderId="13" xfId="0" applyFont="1" applyFill="1" applyBorder="1" applyAlignment="1" applyProtection="1">
      <alignment horizontal="center" vertical="center"/>
      <protection hidden="1"/>
    </xf>
    <xf numFmtId="0" fontId="14" fillId="6" borderId="12" xfId="0" applyFont="1" applyFill="1" applyBorder="1" applyAlignment="1" applyProtection="1">
      <alignment vertical="center" wrapText="1"/>
      <protection hidden="1"/>
    </xf>
    <xf numFmtId="0" fontId="14" fillId="6" borderId="20" xfId="0" applyFont="1" applyFill="1" applyBorder="1" applyAlignment="1" applyProtection="1">
      <alignment vertical="center" wrapText="1"/>
      <protection hidden="1"/>
    </xf>
    <xf numFmtId="0" fontId="14" fillId="6" borderId="13" xfId="0" applyFont="1" applyFill="1" applyBorder="1" applyAlignment="1" applyProtection="1">
      <alignment vertical="center" wrapText="1"/>
      <protection hidden="1"/>
    </xf>
    <xf numFmtId="0" fontId="14" fillId="6" borderId="28" xfId="0" applyFont="1" applyFill="1" applyBorder="1" applyProtection="1">
      <alignment vertical="center"/>
      <protection hidden="1"/>
    </xf>
    <xf numFmtId="0" fontId="14" fillId="6" borderId="14" xfId="0" applyFont="1" applyFill="1" applyBorder="1" applyProtection="1">
      <alignment vertical="center"/>
      <protection hidden="1"/>
    </xf>
    <xf numFmtId="0" fontId="14" fillId="6" borderId="18" xfId="0" applyFont="1" applyFill="1" applyBorder="1" applyProtection="1">
      <alignment vertical="center"/>
      <protection hidden="1"/>
    </xf>
    <xf numFmtId="0" fontId="14" fillId="6" borderId="0" xfId="0" applyFont="1" applyFill="1" applyAlignment="1" applyProtection="1">
      <alignment horizontal="center" vertical="center"/>
      <protection hidden="1"/>
    </xf>
    <xf numFmtId="0" fontId="14" fillId="6" borderId="30" xfId="0" applyFont="1" applyFill="1" applyBorder="1" applyProtection="1">
      <alignment vertical="center"/>
      <protection hidden="1"/>
    </xf>
    <xf numFmtId="0" fontId="14" fillId="6" borderId="15" xfId="0" applyFont="1" applyFill="1" applyBorder="1" applyProtection="1">
      <alignment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9" xfId="0" applyFont="1" applyFill="1" applyBorder="1" applyProtection="1">
      <alignment vertical="center"/>
      <protection hidden="1"/>
    </xf>
    <xf numFmtId="0" fontId="14" fillId="6" borderId="9" xfId="0" applyFont="1" applyFill="1" applyBorder="1" applyProtection="1">
      <alignment vertical="center"/>
      <protection hidden="1"/>
    </xf>
    <xf numFmtId="0" fontId="14" fillId="6" borderId="31" xfId="0" applyFont="1" applyFill="1" applyBorder="1" applyProtection="1">
      <alignment vertical="center"/>
      <protection hidden="1"/>
    </xf>
    <xf numFmtId="0" fontId="14" fillId="6" borderId="12" xfId="0" applyFont="1" applyFill="1" applyBorder="1" applyProtection="1">
      <alignment vertical="center"/>
      <protection hidden="1"/>
    </xf>
    <xf numFmtId="0" fontId="14" fillId="6" borderId="13" xfId="0" applyFont="1" applyFill="1" applyBorder="1" applyProtection="1">
      <alignment vertical="center"/>
      <protection hidden="1"/>
    </xf>
    <xf numFmtId="0" fontId="14" fillId="6" borderId="20" xfId="0" applyFont="1" applyFill="1" applyBorder="1" applyProtection="1">
      <alignment vertical="center"/>
      <protection hidden="1"/>
    </xf>
    <xf numFmtId="0" fontId="14" fillId="6" borderId="35" xfId="0" applyFont="1" applyFill="1" applyBorder="1" applyProtection="1">
      <alignment vertical="center"/>
      <protection hidden="1"/>
    </xf>
    <xf numFmtId="0" fontId="14" fillId="6" borderId="33" xfId="0" applyFont="1" applyFill="1" applyBorder="1" applyAlignment="1" applyProtection="1">
      <alignment horizontal="center" vertical="center"/>
      <protection hidden="1"/>
    </xf>
    <xf numFmtId="0" fontId="14" fillId="6" borderId="34" xfId="0" applyFont="1" applyFill="1" applyBorder="1" applyProtection="1">
      <alignment vertical="center"/>
      <protection hidden="1"/>
    </xf>
    <xf numFmtId="0" fontId="14" fillId="6" borderId="33" xfId="0" applyFont="1" applyFill="1" applyBorder="1" applyProtection="1">
      <alignment vertical="center"/>
      <protection hidden="1"/>
    </xf>
    <xf numFmtId="0" fontId="14" fillId="6" borderId="36" xfId="0" applyFont="1" applyFill="1" applyBorder="1" applyProtection="1">
      <alignment vertical="center"/>
      <protection hidden="1"/>
    </xf>
    <xf numFmtId="0" fontId="13" fillId="6" borderId="27" xfId="0" applyFont="1" applyFill="1" applyBorder="1" applyProtection="1">
      <alignment vertical="center"/>
      <protection hidden="1"/>
    </xf>
    <xf numFmtId="0" fontId="13" fillId="6" borderId="20" xfId="0" applyFont="1" applyFill="1" applyBorder="1" applyProtection="1">
      <alignment vertical="center"/>
      <protection hidden="1"/>
    </xf>
    <xf numFmtId="0" fontId="13" fillId="6" borderId="28" xfId="0" applyFont="1" applyFill="1" applyBorder="1" applyProtection="1">
      <alignment vertical="center"/>
      <protection hidden="1"/>
    </xf>
    <xf numFmtId="0" fontId="13" fillId="6" borderId="29" xfId="0" applyFont="1" applyFill="1" applyBorder="1" applyProtection="1">
      <alignment vertical="center"/>
      <protection hidden="1"/>
    </xf>
    <xf numFmtId="0" fontId="13" fillId="6" borderId="30" xfId="0" applyFont="1" applyFill="1" applyBorder="1" applyProtection="1">
      <alignment vertical="center"/>
      <protection hidden="1"/>
    </xf>
    <xf numFmtId="0" fontId="13" fillId="6" borderId="32" xfId="0" applyFont="1" applyFill="1" applyBorder="1" applyProtection="1">
      <alignment vertical="center"/>
      <protection hidden="1"/>
    </xf>
    <xf numFmtId="0" fontId="13" fillId="6" borderId="33" xfId="0" applyFont="1" applyFill="1" applyBorder="1" applyProtection="1">
      <alignment vertical="center"/>
      <protection hidden="1"/>
    </xf>
    <xf numFmtId="0" fontId="13" fillId="6" borderId="36" xfId="0" applyFont="1" applyFill="1" applyBorder="1" applyProtection="1">
      <alignment vertical="center"/>
      <protection hidden="1"/>
    </xf>
    <xf numFmtId="0" fontId="18" fillId="2" borderId="0" xfId="0" applyFont="1" applyFill="1" applyProtection="1">
      <alignment vertical="center"/>
      <protection hidden="1"/>
    </xf>
    <xf numFmtId="0" fontId="13" fillId="0" borderId="0" xfId="0" applyFont="1" applyFill="1" applyAlignment="1" applyProtection="1">
      <alignment horizontal="center" vertical="center"/>
      <protection locked="0" hidden="1"/>
    </xf>
    <xf numFmtId="0" fontId="14" fillId="3" borderId="4" xfId="0" applyNumberFormat="1" applyFont="1" applyFill="1" applyBorder="1" applyAlignment="1" applyProtection="1">
      <alignment horizontal="center" vertical="center"/>
      <protection locked="0" hidden="1"/>
    </xf>
    <xf numFmtId="0" fontId="12" fillId="3" borderId="0" xfId="0" applyNumberFormat="1" applyFont="1" applyFill="1" applyBorder="1" applyAlignment="1" applyProtection="1">
      <alignment horizontal="center" vertical="center"/>
      <protection locked="0" hidden="1"/>
    </xf>
    <xf numFmtId="176" fontId="10" fillId="0" borderId="0" xfId="6" applyNumberFormat="1" applyFont="1" applyBorder="1" applyProtection="1">
      <alignment vertical="center"/>
      <protection hidden="1"/>
    </xf>
    <xf numFmtId="176" fontId="10" fillId="0" borderId="14" xfId="6" applyNumberFormat="1" applyFont="1" applyBorder="1" applyAlignment="1" applyProtection="1">
      <alignment horizontal="center" vertical="center"/>
      <protection hidden="1"/>
    </xf>
    <xf numFmtId="176" fontId="10" fillId="0" borderId="0" xfId="6" applyNumberFormat="1" applyFont="1" applyBorder="1" applyAlignment="1" applyProtection="1">
      <alignment horizontal="center" vertical="center"/>
      <protection hidden="1"/>
    </xf>
    <xf numFmtId="176" fontId="10" fillId="0" borderId="0" xfId="6" applyNumberFormat="1" applyFont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locked="0" hidden="1"/>
    </xf>
    <xf numFmtId="176" fontId="10" fillId="0" borderId="0" xfId="6" applyNumberFormat="1" applyFont="1" applyBorder="1" applyAlignment="1" applyProtection="1">
      <alignment horizontal="center" vertical="center" textRotation="255"/>
      <protection hidden="1"/>
    </xf>
    <xf numFmtId="0" fontId="12" fillId="2" borderId="0" xfId="0" applyNumberFormat="1" applyFont="1" applyFill="1" applyProtection="1">
      <alignment vertical="center"/>
      <protection hidden="1"/>
    </xf>
    <xf numFmtId="0" fontId="13" fillId="2" borderId="0" xfId="0" applyNumberFormat="1" applyFont="1" applyFill="1" applyProtection="1">
      <alignment vertical="center"/>
      <protection hidden="1"/>
    </xf>
    <xf numFmtId="0" fontId="14" fillId="2" borderId="0" xfId="0" applyNumberFormat="1" applyFont="1" applyFill="1" applyAlignment="1" applyProtection="1">
      <alignment horizontal="right" vertical="center"/>
      <protection hidden="1"/>
    </xf>
    <xf numFmtId="0" fontId="18" fillId="2" borderId="0" xfId="0" applyNumberFormat="1" applyFont="1" applyFill="1" applyProtection="1">
      <alignment vertical="center"/>
      <protection hidden="1"/>
    </xf>
    <xf numFmtId="0" fontId="13" fillId="2" borderId="7" xfId="0" applyNumberFormat="1" applyFont="1" applyFill="1" applyBorder="1" applyProtection="1">
      <alignment vertical="center"/>
      <protection hidden="1"/>
    </xf>
    <xf numFmtId="0" fontId="12" fillId="2" borderId="7" xfId="0" applyNumberFormat="1" applyFont="1" applyFill="1" applyBorder="1" applyProtection="1">
      <alignment vertical="center"/>
      <protection hidden="1"/>
    </xf>
    <xf numFmtId="0" fontId="12" fillId="6" borderId="22" xfId="0" applyNumberFormat="1" applyFont="1" applyFill="1" applyBorder="1" applyProtection="1">
      <alignment vertical="center"/>
      <protection hidden="1"/>
    </xf>
    <xf numFmtId="0" fontId="12" fillId="6" borderId="40" xfId="0" applyNumberFormat="1" applyFont="1" applyFill="1" applyBorder="1" applyProtection="1">
      <alignment vertical="center"/>
      <protection hidden="1"/>
    </xf>
    <xf numFmtId="0" fontId="12" fillId="6" borderId="0" xfId="0" applyNumberFormat="1" applyFont="1" applyFill="1" applyBorder="1" applyProtection="1">
      <alignment vertical="center"/>
      <protection hidden="1"/>
    </xf>
    <xf numFmtId="0" fontId="12" fillId="6" borderId="30" xfId="0" applyNumberFormat="1" applyFont="1" applyFill="1" applyBorder="1" applyProtection="1">
      <alignment vertical="center"/>
      <protection hidden="1"/>
    </xf>
    <xf numFmtId="0" fontId="12" fillId="6" borderId="33" xfId="0" applyNumberFormat="1" applyFont="1" applyFill="1" applyBorder="1" applyProtection="1">
      <alignment vertical="center"/>
      <protection hidden="1"/>
    </xf>
    <xf numFmtId="0" fontId="12" fillId="6" borderId="36" xfId="0" applyNumberFormat="1" applyFont="1" applyFill="1" applyBorder="1" applyProtection="1">
      <alignment vertical="center"/>
      <protection hidden="1"/>
    </xf>
    <xf numFmtId="0" fontId="6" fillId="2" borderId="0" xfId="0" applyNumberFormat="1" applyFont="1" applyFill="1" applyProtection="1">
      <alignment vertical="center"/>
      <protection hidden="1"/>
    </xf>
    <xf numFmtId="0" fontId="12" fillId="2" borderId="0" xfId="0" applyNumberFormat="1" applyFont="1" applyFill="1" applyAlignment="1" applyProtection="1">
      <alignment horizontal="left" vertical="center"/>
      <protection hidden="1"/>
    </xf>
    <xf numFmtId="0" fontId="12" fillId="6" borderId="24" xfId="0" applyNumberFormat="1" applyFont="1" applyFill="1" applyBorder="1" applyProtection="1">
      <alignment vertical="center"/>
      <protection hidden="1"/>
    </xf>
    <xf numFmtId="0" fontId="12" fillId="6" borderId="14" xfId="0" applyNumberFormat="1" applyFont="1" applyFill="1" applyBorder="1" applyProtection="1">
      <alignment vertical="center"/>
      <protection hidden="1"/>
    </xf>
    <xf numFmtId="0" fontId="12" fillId="6" borderId="35" xfId="0" applyNumberFormat="1" applyFont="1" applyFill="1" applyBorder="1" applyProtection="1">
      <alignment vertical="center"/>
      <protection hidden="1"/>
    </xf>
    <xf numFmtId="0" fontId="9" fillId="2" borderId="0" xfId="0" applyNumberFormat="1" applyFont="1" applyFill="1" applyProtection="1">
      <alignment vertical="center"/>
      <protection hidden="1"/>
    </xf>
    <xf numFmtId="0" fontId="14" fillId="2" borderId="29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14" fillId="2" borderId="25" xfId="0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 applyProtection="1">
      <alignment horizontal="center" vertical="center"/>
      <protection hidden="1"/>
    </xf>
    <xf numFmtId="0" fontId="14" fillId="2" borderId="19" xfId="0" applyFont="1" applyFill="1" applyBorder="1" applyAlignment="1" applyProtection="1">
      <alignment horizontal="center" vertical="center"/>
      <protection hidden="1"/>
    </xf>
    <xf numFmtId="0" fontId="14" fillId="2" borderId="27" xfId="0" applyFont="1" applyFill="1" applyBorder="1" applyAlignment="1" applyProtection="1">
      <alignment horizontal="center" vertical="center"/>
      <protection hidden="1"/>
    </xf>
    <xf numFmtId="0" fontId="14" fillId="2" borderId="20" xfId="0" applyFont="1" applyFill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4" fillId="2" borderId="21" xfId="0" applyFont="1" applyFill="1" applyBorder="1" applyAlignment="1" applyProtection="1">
      <alignment horizontal="center" vertical="center"/>
      <protection hidden="1"/>
    </xf>
    <xf numFmtId="0" fontId="14" fillId="2" borderId="22" xfId="0" applyFont="1" applyFill="1" applyBorder="1" applyAlignment="1" applyProtection="1">
      <alignment horizontal="center" vertical="center"/>
      <protection hidden="1"/>
    </xf>
    <xf numFmtId="0" fontId="14" fillId="2" borderId="23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Alignment="1" applyProtection="1">
      <alignment horizontal="center" vertical="center" wrapText="1"/>
      <protection hidden="1"/>
    </xf>
    <xf numFmtId="0" fontId="14" fillId="2" borderId="22" xfId="0" applyFont="1" applyFill="1" applyBorder="1" applyAlignment="1" applyProtection="1">
      <alignment horizontal="center" vertical="center" wrapText="1"/>
      <protection hidden="1"/>
    </xf>
    <xf numFmtId="0" fontId="14" fillId="2" borderId="23" xfId="0" applyFont="1" applyFill="1" applyBorder="1" applyAlignment="1" applyProtection="1">
      <alignment horizontal="center" vertical="center" wrapText="1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center" vertical="center" wrapText="1"/>
      <protection hidden="1"/>
    </xf>
    <xf numFmtId="0" fontId="14" fillId="2" borderId="42" xfId="0" applyFont="1" applyFill="1" applyBorder="1" applyAlignment="1" applyProtection="1">
      <alignment horizontal="center" vertical="center" wrapText="1"/>
      <protection hidden="1"/>
    </xf>
    <xf numFmtId="0" fontId="14" fillId="2" borderId="38" xfId="0" applyFont="1" applyFill="1" applyBorder="1" applyAlignment="1" applyProtection="1">
      <alignment horizontal="center" vertical="center" wrapText="1"/>
      <protection hidden="1"/>
    </xf>
    <xf numFmtId="0" fontId="14" fillId="2" borderId="41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 wrapText="1"/>
      <protection hidden="1"/>
    </xf>
    <xf numFmtId="0" fontId="14" fillId="2" borderId="10" xfId="0" applyFont="1" applyFill="1" applyBorder="1" applyAlignment="1" applyProtection="1">
      <alignment horizontal="center" vertical="center" wrapText="1"/>
      <protection hidden="1"/>
    </xf>
    <xf numFmtId="0" fontId="14" fillId="2" borderId="2" xfId="0" applyFont="1" applyFill="1" applyBorder="1" applyAlignment="1" applyProtection="1">
      <alignment horizontal="center" vertical="center" wrapText="1"/>
      <protection hidden="1"/>
    </xf>
    <xf numFmtId="0" fontId="14" fillId="2" borderId="1" xfId="0" applyFont="1" applyFill="1" applyBorder="1" applyAlignment="1" applyProtection="1">
      <alignment horizontal="center" vertical="center"/>
      <protection hidden="1"/>
    </xf>
    <xf numFmtId="0" fontId="14" fillId="2" borderId="10" xfId="0" applyFont="1" applyFill="1" applyBorder="1" applyAlignment="1" applyProtection="1">
      <alignment horizontal="center" vertical="center"/>
      <protection hidden="1"/>
    </xf>
    <xf numFmtId="0" fontId="14" fillId="2" borderId="26" xfId="0" applyFont="1" applyFill="1" applyBorder="1" applyAlignment="1" applyProtection="1">
      <alignment horizontal="center" vertical="center"/>
      <protection hidden="1"/>
    </xf>
    <xf numFmtId="176" fontId="22" fillId="2" borderId="0" xfId="8" applyNumberFormat="1" applyFont="1" applyFill="1" applyAlignment="1" applyProtection="1">
      <alignment horizontal="left" vertical="center"/>
      <protection locked="0" hidden="1"/>
    </xf>
    <xf numFmtId="0" fontId="14" fillId="2" borderId="32" xfId="0" applyFont="1" applyFill="1" applyBorder="1" applyAlignment="1" applyProtection="1">
      <alignment horizontal="center" vertical="center"/>
      <protection hidden="1"/>
    </xf>
    <xf numFmtId="0" fontId="14" fillId="2" borderId="33" xfId="0" applyFont="1" applyFill="1" applyBorder="1" applyAlignment="1" applyProtection="1">
      <alignment horizontal="center" vertical="center"/>
      <protection hidden="1"/>
    </xf>
    <xf numFmtId="0" fontId="14" fillId="2" borderId="34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4" fillId="2" borderId="37" xfId="0" applyFont="1" applyFill="1" applyBorder="1" applyAlignment="1" applyProtection="1">
      <alignment horizontal="center" vertical="center"/>
      <protection hidden="1"/>
    </xf>
    <xf numFmtId="0" fontId="14" fillId="2" borderId="38" xfId="0" applyFont="1" applyFill="1" applyBorder="1" applyAlignment="1" applyProtection="1">
      <alignment horizontal="center" vertical="center"/>
      <protection hidden="1"/>
    </xf>
    <xf numFmtId="0" fontId="14" fillId="2" borderId="39" xfId="0" applyFont="1" applyFill="1" applyBorder="1" applyAlignment="1" applyProtection="1">
      <alignment horizontal="center" vertical="center"/>
      <protection hidden="1"/>
    </xf>
    <xf numFmtId="0" fontId="13" fillId="2" borderId="37" xfId="0" applyFont="1" applyFill="1" applyBorder="1" applyAlignment="1" applyProtection="1">
      <alignment horizontal="center" vertical="center" wrapText="1"/>
      <protection hidden="1"/>
    </xf>
    <xf numFmtId="0" fontId="13" fillId="2" borderId="38" xfId="0" applyFont="1" applyFill="1" applyBorder="1" applyAlignment="1" applyProtection="1">
      <alignment horizontal="center" vertical="center" wrapText="1"/>
      <protection hidden="1"/>
    </xf>
    <xf numFmtId="0" fontId="13" fillId="2" borderId="41" xfId="0" applyFont="1" applyFill="1" applyBorder="1" applyAlignment="1" applyProtection="1">
      <alignment horizontal="center" vertical="center" wrapText="1"/>
      <protection hidden="1"/>
    </xf>
    <xf numFmtId="3" fontId="13" fillId="4" borderId="3" xfId="0" applyNumberFormat="1" applyFont="1" applyFill="1" applyBorder="1" applyAlignment="1" applyProtection="1">
      <alignment horizontal="right" vertical="center"/>
      <protection hidden="1"/>
    </xf>
    <xf numFmtId="3" fontId="13" fillId="4" borderId="6" xfId="0" applyNumberFormat="1" applyFont="1" applyFill="1" applyBorder="1" applyAlignment="1" applyProtection="1">
      <alignment horizontal="right" vertical="center"/>
      <protection hidden="1"/>
    </xf>
    <xf numFmtId="3" fontId="13" fillId="4" borderId="5" xfId="0" applyNumberFormat="1" applyFont="1" applyFill="1" applyBorder="1" applyAlignment="1" applyProtection="1">
      <alignment horizontal="right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3" fontId="12" fillId="4" borderId="3" xfId="0" applyNumberFormat="1" applyFont="1" applyFill="1" applyBorder="1" applyAlignment="1" applyProtection="1">
      <alignment horizontal="right" vertical="center"/>
      <protection hidden="1"/>
    </xf>
    <xf numFmtId="3" fontId="12" fillId="4" borderId="5" xfId="0" applyNumberFormat="1" applyFont="1" applyFill="1" applyBorder="1" applyAlignment="1" applyProtection="1">
      <alignment horizontal="right" vertical="center"/>
      <protection hidden="1"/>
    </xf>
    <xf numFmtId="176" fontId="20" fillId="2" borderId="0" xfId="0" applyNumberFormat="1" applyFont="1" applyFill="1" applyAlignment="1" applyProtection="1">
      <alignment horizontal="center" vertical="center" shrinkToFit="1"/>
      <protection hidden="1"/>
    </xf>
    <xf numFmtId="0" fontId="13" fillId="5" borderId="21" xfId="0" applyNumberFormat="1" applyFont="1" applyFill="1" applyBorder="1" applyAlignment="1" applyProtection="1">
      <alignment horizontal="center" vertical="center"/>
      <protection hidden="1"/>
    </xf>
    <xf numFmtId="0" fontId="13" fillId="5" borderId="22" xfId="0" applyNumberFormat="1" applyFont="1" applyFill="1" applyBorder="1" applyAlignment="1" applyProtection="1">
      <alignment horizontal="center" vertical="center"/>
      <protection hidden="1"/>
    </xf>
    <xf numFmtId="0" fontId="13" fillId="5" borderId="23" xfId="0" applyNumberFormat="1" applyFont="1" applyFill="1" applyBorder="1" applyAlignment="1" applyProtection="1">
      <alignment horizontal="center" vertical="center"/>
      <protection hidden="1"/>
    </xf>
    <xf numFmtId="0" fontId="13" fillId="5" borderId="29" xfId="0" applyNumberFormat="1" applyFont="1" applyFill="1" applyBorder="1" applyAlignment="1" applyProtection="1">
      <alignment horizontal="center" vertical="center"/>
      <protection hidden="1"/>
    </xf>
    <xf numFmtId="0" fontId="13" fillId="5" borderId="0" xfId="0" applyNumberFormat="1" applyFont="1" applyFill="1" applyBorder="1" applyAlignment="1" applyProtection="1">
      <alignment horizontal="center" vertical="center"/>
      <protection hidden="1"/>
    </xf>
    <xf numFmtId="0" fontId="13" fillId="5" borderId="18" xfId="0" applyNumberFormat="1" applyFont="1" applyFill="1" applyBorder="1" applyAlignment="1" applyProtection="1">
      <alignment horizontal="center" vertical="center"/>
      <protection hidden="1"/>
    </xf>
    <xf numFmtId="0" fontId="13" fillId="5" borderId="32" xfId="0" applyNumberFormat="1" applyFont="1" applyFill="1" applyBorder="1" applyAlignment="1" applyProtection="1">
      <alignment horizontal="center" vertical="center"/>
      <protection hidden="1"/>
    </xf>
    <xf numFmtId="0" fontId="13" fillId="5" borderId="33" xfId="0" applyNumberFormat="1" applyFont="1" applyFill="1" applyBorder="1" applyAlignment="1" applyProtection="1">
      <alignment horizontal="center" vertical="center"/>
      <protection hidden="1"/>
    </xf>
    <xf numFmtId="0" fontId="13" fillId="5" borderId="34" xfId="0" applyNumberFormat="1" applyFont="1" applyFill="1" applyBorder="1" applyAlignment="1" applyProtection="1">
      <alignment horizontal="center" vertical="center"/>
      <protection hidden="1"/>
    </xf>
    <xf numFmtId="0" fontId="13" fillId="3" borderId="29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0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32" xfId="0" applyNumberFormat="1" applyFont="1" applyFill="1" applyBorder="1" applyAlignment="1" applyProtection="1">
      <alignment horizontal="center" vertical="center"/>
      <protection hidden="1"/>
    </xf>
    <xf numFmtId="0" fontId="13" fillId="3" borderId="33" xfId="0" applyNumberFormat="1" applyFont="1" applyFill="1" applyBorder="1" applyAlignment="1" applyProtection="1">
      <alignment horizontal="center" vertical="center"/>
      <protection hidden="1"/>
    </xf>
    <xf numFmtId="0" fontId="13" fillId="3" borderId="21" xfId="0" applyNumberFormat="1" applyFont="1" applyFill="1" applyBorder="1" applyAlignment="1" applyProtection="1">
      <alignment horizontal="center" vertical="center"/>
      <protection hidden="1"/>
    </xf>
    <xf numFmtId="0" fontId="13" fillId="3" borderId="22" xfId="0" applyNumberFormat="1" applyFont="1" applyFill="1" applyBorder="1" applyAlignment="1" applyProtection="1">
      <alignment horizontal="center" vertical="center"/>
      <protection hidden="1"/>
    </xf>
    <xf numFmtId="176" fontId="10" fillId="0" borderId="11" xfId="6" applyNumberFormat="1" applyFont="1" applyBorder="1" applyAlignment="1" applyProtection="1">
      <alignment horizontal="center" vertical="center"/>
      <protection hidden="1"/>
    </xf>
    <xf numFmtId="176" fontId="10" fillId="0" borderId="8" xfId="6" applyNumberFormat="1" applyFont="1" applyBorder="1" applyAlignment="1" applyProtection="1">
      <alignment horizontal="center" vertical="center"/>
      <protection hidden="1"/>
    </xf>
    <xf numFmtId="176" fontId="10" fillId="0" borderId="8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6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7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1" xfId="6" applyNumberFormat="1" applyFont="1" applyBorder="1" applyAlignment="1" applyProtection="1">
      <alignment horizontal="center" vertical="center" textRotation="255" wrapText="1"/>
      <protection hidden="1"/>
    </xf>
    <xf numFmtId="176" fontId="10" fillId="0" borderId="12" xfId="6" applyNumberFormat="1" applyFont="1" applyBorder="1" applyAlignment="1" applyProtection="1">
      <alignment horizontal="center" vertical="center"/>
      <protection hidden="1"/>
    </xf>
    <xf numFmtId="176" fontId="10" fillId="0" borderId="20" xfId="6" applyNumberFormat="1" applyFont="1" applyBorder="1" applyAlignment="1" applyProtection="1">
      <alignment horizontal="center" vertical="center"/>
      <protection hidden="1"/>
    </xf>
    <xf numFmtId="176" fontId="10" fillId="0" borderId="14" xfId="6" applyNumberFormat="1" applyFont="1" applyBorder="1" applyAlignment="1" applyProtection="1">
      <alignment horizontal="center" vertical="center"/>
      <protection hidden="1"/>
    </xf>
    <xf numFmtId="176" fontId="10" fillId="0" borderId="0" xfId="6" applyNumberFormat="1" applyFont="1" applyAlignment="1" applyProtection="1">
      <alignment horizontal="center" vertical="center"/>
      <protection hidden="1"/>
    </xf>
    <xf numFmtId="176" fontId="10" fillId="0" borderId="11" xfId="6" applyNumberFormat="1" applyFont="1" applyBorder="1" applyAlignment="1" applyProtection="1">
      <alignment horizontal="center" vertical="center" textRotation="255"/>
      <protection hidden="1"/>
    </xf>
    <xf numFmtId="176" fontId="10" fillId="0" borderId="8" xfId="6" applyNumberFormat="1" applyFont="1" applyBorder="1" applyAlignment="1" applyProtection="1">
      <alignment horizontal="center" vertical="center" textRotation="255"/>
      <protection hidden="1"/>
    </xf>
    <xf numFmtId="176" fontId="10" fillId="0" borderId="15" xfId="6" applyNumberFormat="1" applyFont="1" applyBorder="1" applyAlignment="1" applyProtection="1">
      <alignment horizontal="center" vertical="center"/>
      <protection hidden="1"/>
    </xf>
    <xf numFmtId="176" fontId="10" fillId="0" borderId="9" xfId="6" applyNumberFormat="1" applyFont="1" applyBorder="1" applyAlignment="1" applyProtection="1">
      <alignment horizontal="center" vertical="center"/>
      <protection hidden="1"/>
    </xf>
    <xf numFmtId="176" fontId="10" fillId="0" borderId="11" xfId="6" applyNumberFormat="1" applyFont="1" applyBorder="1" applyAlignment="1" applyProtection="1">
      <alignment horizontal="center" vertical="center" shrinkToFit="1"/>
      <protection hidden="1"/>
    </xf>
    <xf numFmtId="176" fontId="10" fillId="0" borderId="1" xfId="6" applyNumberFormat="1" applyFont="1" applyBorder="1" applyAlignment="1" applyProtection="1">
      <alignment horizontal="center" vertical="center"/>
      <protection hidden="1"/>
    </xf>
    <xf numFmtId="176" fontId="10" fillId="0" borderId="8" xfId="6" applyNumberFormat="1" applyFont="1" applyBorder="1" applyAlignment="1" applyProtection="1">
      <alignment vertical="center"/>
      <protection hidden="1"/>
    </xf>
    <xf numFmtId="176" fontId="10" fillId="0" borderId="16" xfId="6" applyNumberFormat="1" applyFont="1" applyBorder="1" applyAlignment="1" applyProtection="1">
      <alignment vertical="center"/>
      <protection hidden="1"/>
    </xf>
    <xf numFmtId="176" fontId="10" fillId="0" borderId="17" xfId="6" applyNumberFormat="1" applyFont="1" applyBorder="1" applyAlignment="1" applyProtection="1">
      <alignment vertical="center"/>
      <protection hidden="1"/>
    </xf>
    <xf numFmtId="176" fontId="10" fillId="0" borderId="0" xfId="6" applyNumberFormat="1" applyFont="1" applyBorder="1" applyAlignment="1" applyProtection="1">
      <alignment vertical="center"/>
      <protection hidden="1"/>
    </xf>
    <xf numFmtId="176" fontId="10" fillId="0" borderId="9" xfId="6" applyNumberFormat="1" applyFont="1" applyBorder="1" applyAlignment="1" applyProtection="1">
      <alignment vertical="center"/>
      <protection hidden="1"/>
    </xf>
    <xf numFmtId="176" fontId="10" fillId="0" borderId="16" xfId="6" applyNumberFormat="1" applyFont="1" applyBorder="1" applyAlignment="1" applyProtection="1">
      <alignment horizontal="center" vertical="center" textRotation="255"/>
      <protection hidden="1"/>
    </xf>
    <xf numFmtId="176" fontId="10" fillId="0" borderId="17" xfId="6" applyNumberFormat="1" applyFont="1" applyBorder="1" applyAlignment="1" applyProtection="1">
      <alignment horizontal="center" vertical="center" textRotation="255"/>
      <protection hidden="1"/>
    </xf>
    <xf numFmtId="176" fontId="10" fillId="0" borderId="20" xfId="6" applyNumberFormat="1" applyFont="1" applyBorder="1" applyAlignment="1" applyProtection="1">
      <alignment vertical="center"/>
      <protection hidden="1"/>
    </xf>
    <xf numFmtId="176" fontId="10" fillId="0" borderId="13" xfId="6" applyNumberFormat="1" applyFont="1" applyBorder="1" applyAlignment="1" applyProtection="1">
      <alignment vertical="center"/>
      <protection hidden="1"/>
    </xf>
    <xf numFmtId="176" fontId="10" fillId="0" borderId="19" xfId="6" applyNumberFormat="1" applyFont="1" applyBorder="1" applyAlignment="1" applyProtection="1">
      <alignment vertical="center"/>
      <protection hidden="1"/>
    </xf>
  </cellXfs>
  <cellStyles count="9">
    <cellStyle name="ハイパーリンク" xfId="8" builtinId="8"/>
    <cellStyle name="桁区切り 2" xfId="1" xr:uid="{00000000-0005-0000-0000-000002000000}"/>
    <cellStyle name="桁区切り 3" xfId="3" xr:uid="{F43762CD-D76D-49DF-B5CD-FE8CABB5E0EF}"/>
    <cellStyle name="桁区切り 4" xfId="5" xr:uid="{84E12EF8-26CB-4B70-AFFC-74EAAFE05486}"/>
    <cellStyle name="標準" xfId="0" builtinId="0"/>
    <cellStyle name="標準 2" xfId="2" xr:uid="{93BB0CCD-314F-4117-B6BA-7B385CBCCCB8}"/>
    <cellStyle name="標準 3" xfId="4" xr:uid="{F7088F8D-9486-489D-B34B-D3376F47038B}"/>
    <cellStyle name="標準 3 2" xfId="7" xr:uid="{B0C79E72-EC6C-4E7D-B4F5-0E0B47B8EB92}"/>
    <cellStyle name="標準 4" xfId="6" xr:uid="{CA042662-BD9F-4D50-BEEE-6B9BB1B5118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BBD4C-5AE4-49E8-9CEF-5FFB3540FACF}">
  <dimension ref="A1:Q60"/>
  <sheetViews>
    <sheetView tabSelected="1" zoomScaleNormal="100" workbookViewId="0">
      <selection activeCell="C6" sqref="C6"/>
    </sheetView>
  </sheetViews>
  <sheetFormatPr defaultRowHeight="17.25" x14ac:dyDescent="0.15"/>
  <cols>
    <col min="1" max="1" width="7.375" style="21" customWidth="1"/>
    <col min="2" max="2" width="10" style="21" customWidth="1"/>
    <col min="3" max="3" width="13.75" style="21" customWidth="1"/>
    <col min="4" max="4" width="8.125" style="21" customWidth="1"/>
    <col min="5" max="5" width="1.25" style="21" customWidth="1"/>
    <col min="6" max="6" width="10.625" style="27" customWidth="1"/>
    <col min="7" max="8" width="1.25" style="21" customWidth="1"/>
    <col min="9" max="9" width="10.625" style="21" customWidth="1"/>
    <col min="10" max="11" width="1.25" style="21" customWidth="1"/>
    <col min="12" max="12" width="10.625" style="21" customWidth="1"/>
    <col min="13" max="14" width="1.25" style="21" customWidth="1"/>
    <col min="15" max="15" width="10.625" style="21" customWidth="1"/>
    <col min="16" max="16" width="1.25" style="21" customWidth="1"/>
    <col min="17" max="17" width="7.375" style="21" customWidth="1"/>
    <col min="18" max="16384" width="9" style="20"/>
  </cols>
  <sheetData>
    <row r="1" spans="1:17" ht="21" x14ac:dyDescent="0.15">
      <c r="A1" s="99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9.5" customHeight="1" x14ac:dyDescent="0.15">
      <c r="F2" s="22"/>
    </row>
    <row r="3" spans="1:17" ht="19.5" customHeight="1" x14ac:dyDescent="0.15">
      <c r="A3" s="23"/>
      <c r="B3" s="21" t="s">
        <v>44</v>
      </c>
      <c r="F3" s="22"/>
    </row>
    <row r="4" spans="1:17" ht="19.5" customHeight="1" x14ac:dyDescent="0.15">
      <c r="B4" s="62" t="s">
        <v>45</v>
      </c>
      <c r="F4" s="22"/>
    </row>
    <row r="5" spans="1:17" ht="9.75" customHeight="1" thickBot="1" x14ac:dyDescent="0.2">
      <c r="F5" s="22"/>
    </row>
    <row r="6" spans="1:17" ht="24" customHeight="1" thickBot="1" x14ac:dyDescent="0.2">
      <c r="C6" s="28"/>
      <c r="E6" s="119" t="s">
        <v>94</v>
      </c>
      <c r="F6" s="119"/>
      <c r="G6" s="119"/>
      <c r="H6" s="119"/>
      <c r="I6" s="119"/>
    </row>
    <row r="7" spans="1:17" ht="19.5" customHeight="1" x14ac:dyDescent="0.15">
      <c r="F7" s="22"/>
    </row>
    <row r="8" spans="1:17" ht="19.5" customHeight="1" x14ac:dyDescent="0.15">
      <c r="A8" s="23"/>
      <c r="B8" s="21" t="s">
        <v>46</v>
      </c>
      <c r="F8" s="22"/>
    </row>
    <row r="9" spans="1:17" ht="9.75" customHeight="1" x14ac:dyDescent="0.15">
      <c r="F9" s="22"/>
    </row>
    <row r="10" spans="1:17" ht="19.5" customHeight="1" x14ac:dyDescent="0.15">
      <c r="B10" s="24" t="s">
        <v>25</v>
      </c>
      <c r="F10" s="22"/>
    </row>
    <row r="11" spans="1:17" ht="7.5" customHeight="1" thickBot="1" x14ac:dyDescent="0.2">
      <c r="F11" s="22"/>
    </row>
    <row r="12" spans="1:17" ht="37.5" customHeight="1" x14ac:dyDescent="0.15">
      <c r="B12" s="101"/>
      <c r="C12" s="102"/>
      <c r="D12" s="103"/>
      <c r="E12" s="104" t="s">
        <v>47</v>
      </c>
      <c r="F12" s="105"/>
      <c r="G12" s="106"/>
      <c r="H12" s="110" t="s">
        <v>48</v>
      </c>
      <c r="I12" s="111"/>
      <c r="J12" s="111"/>
      <c r="K12" s="111"/>
      <c r="L12" s="111"/>
      <c r="M12" s="111"/>
      <c r="N12" s="111"/>
      <c r="O12" s="111"/>
      <c r="P12" s="112"/>
    </row>
    <row r="13" spans="1:17" ht="37.5" customHeight="1" x14ac:dyDescent="0.15">
      <c r="B13" s="93"/>
      <c r="C13" s="94"/>
      <c r="D13" s="95"/>
      <c r="E13" s="107"/>
      <c r="F13" s="108"/>
      <c r="G13" s="109"/>
      <c r="H13" s="113" t="s">
        <v>49</v>
      </c>
      <c r="I13" s="114"/>
      <c r="J13" s="115"/>
      <c r="K13" s="113" t="s">
        <v>50</v>
      </c>
      <c r="L13" s="114"/>
      <c r="M13" s="115"/>
      <c r="N13" s="116" t="s">
        <v>30</v>
      </c>
      <c r="O13" s="117"/>
      <c r="P13" s="118"/>
    </row>
    <row r="14" spans="1:17" ht="3.75" customHeight="1" x14ac:dyDescent="0.15">
      <c r="B14" s="96"/>
      <c r="C14" s="97"/>
      <c r="D14" s="98"/>
      <c r="E14" s="30"/>
      <c r="F14" s="31"/>
      <c r="G14" s="32"/>
      <c r="H14" s="33"/>
      <c r="I14" s="34"/>
      <c r="J14" s="35"/>
      <c r="K14" s="33"/>
      <c r="L14" s="34"/>
      <c r="M14" s="35"/>
      <c r="N14" s="33"/>
      <c r="O14" s="34"/>
      <c r="P14" s="36"/>
    </row>
    <row r="15" spans="1:17" ht="19.5" customHeight="1" x14ac:dyDescent="0.15">
      <c r="B15" s="90" t="s">
        <v>51</v>
      </c>
      <c r="C15" s="91"/>
      <c r="D15" s="92"/>
      <c r="E15" s="37"/>
      <c r="F15" s="29"/>
      <c r="G15" s="38"/>
      <c r="H15" s="37"/>
      <c r="I15" s="39"/>
      <c r="J15" s="38"/>
      <c r="K15" s="37"/>
      <c r="L15" s="39"/>
      <c r="M15" s="38"/>
      <c r="N15" s="37"/>
      <c r="O15" s="39"/>
      <c r="P15" s="40"/>
    </row>
    <row r="16" spans="1:17" ht="3.75" customHeight="1" x14ac:dyDescent="0.15">
      <c r="B16" s="93"/>
      <c r="C16" s="94"/>
      <c r="D16" s="95"/>
      <c r="E16" s="41"/>
      <c r="F16" s="42"/>
      <c r="G16" s="43"/>
      <c r="H16" s="41"/>
      <c r="I16" s="44"/>
      <c r="J16" s="43"/>
      <c r="K16" s="41"/>
      <c r="L16" s="44"/>
      <c r="M16" s="43"/>
      <c r="N16" s="41"/>
      <c r="O16" s="44"/>
      <c r="P16" s="45"/>
    </row>
    <row r="17" spans="2:16" ht="3.75" customHeight="1" x14ac:dyDescent="0.15">
      <c r="B17" s="96"/>
      <c r="C17" s="97"/>
      <c r="D17" s="98"/>
      <c r="E17" s="46"/>
      <c r="F17" s="31"/>
      <c r="G17" s="47"/>
      <c r="H17" s="46"/>
      <c r="I17" s="48"/>
      <c r="J17" s="47"/>
      <c r="K17" s="46"/>
      <c r="L17" s="48"/>
      <c r="M17" s="47"/>
      <c r="N17" s="46"/>
      <c r="O17" s="48"/>
      <c r="P17" s="36"/>
    </row>
    <row r="18" spans="2:16" ht="19.5" customHeight="1" x14ac:dyDescent="0.15">
      <c r="B18" s="90" t="s">
        <v>27</v>
      </c>
      <c r="C18" s="91"/>
      <c r="D18" s="92"/>
      <c r="E18" s="37"/>
      <c r="F18" s="29"/>
      <c r="G18" s="38"/>
      <c r="H18" s="37"/>
      <c r="I18" s="29"/>
      <c r="J18" s="38"/>
      <c r="K18" s="37"/>
      <c r="L18" s="29"/>
      <c r="M18" s="38"/>
      <c r="N18" s="37"/>
      <c r="O18" s="29"/>
      <c r="P18" s="40"/>
    </row>
    <row r="19" spans="2:16" ht="3.75" customHeight="1" x14ac:dyDescent="0.15">
      <c r="B19" s="93"/>
      <c r="C19" s="94"/>
      <c r="D19" s="95"/>
      <c r="E19" s="41"/>
      <c r="F19" s="42"/>
      <c r="G19" s="43"/>
      <c r="H19" s="41"/>
      <c r="I19" s="44"/>
      <c r="J19" s="43"/>
      <c r="K19" s="41"/>
      <c r="L19" s="44"/>
      <c r="M19" s="43"/>
      <c r="N19" s="41"/>
      <c r="O19" s="44"/>
      <c r="P19" s="45"/>
    </row>
    <row r="20" spans="2:16" ht="3.75" customHeight="1" x14ac:dyDescent="0.15">
      <c r="B20" s="96"/>
      <c r="C20" s="97"/>
      <c r="D20" s="98"/>
      <c r="E20" s="46"/>
      <c r="F20" s="31"/>
      <c r="G20" s="47"/>
      <c r="H20" s="46"/>
      <c r="I20" s="48"/>
      <c r="J20" s="47"/>
      <c r="K20" s="46"/>
      <c r="L20" s="48"/>
      <c r="M20" s="47"/>
      <c r="N20" s="46"/>
      <c r="O20" s="48"/>
      <c r="P20" s="36"/>
    </row>
    <row r="21" spans="2:16" ht="19.5" customHeight="1" x14ac:dyDescent="0.15">
      <c r="B21" s="90" t="s">
        <v>52</v>
      </c>
      <c r="C21" s="91"/>
      <c r="D21" s="92"/>
      <c r="E21" s="37"/>
      <c r="F21" s="29"/>
      <c r="G21" s="38"/>
      <c r="H21" s="37"/>
      <c r="I21" s="29"/>
      <c r="J21" s="38"/>
      <c r="K21" s="37"/>
      <c r="L21" s="29"/>
      <c r="M21" s="38"/>
      <c r="N21" s="37"/>
      <c r="O21" s="29"/>
      <c r="P21" s="40"/>
    </row>
    <row r="22" spans="2:16" ht="3.75" customHeight="1" x14ac:dyDescent="0.15">
      <c r="B22" s="93"/>
      <c r="C22" s="94"/>
      <c r="D22" s="95"/>
      <c r="E22" s="41"/>
      <c r="F22" s="42"/>
      <c r="G22" s="43"/>
      <c r="H22" s="41"/>
      <c r="I22" s="44"/>
      <c r="J22" s="43"/>
      <c r="K22" s="41"/>
      <c r="L22" s="44"/>
      <c r="M22" s="43"/>
      <c r="N22" s="41"/>
      <c r="O22" s="44"/>
      <c r="P22" s="45"/>
    </row>
    <row r="23" spans="2:16" ht="3.75" customHeight="1" x14ac:dyDescent="0.15">
      <c r="B23" s="96"/>
      <c r="C23" s="97"/>
      <c r="D23" s="98"/>
      <c r="E23" s="46"/>
      <c r="F23" s="31"/>
      <c r="G23" s="47"/>
      <c r="H23" s="46"/>
      <c r="I23" s="48"/>
      <c r="J23" s="47"/>
      <c r="K23" s="46"/>
      <c r="L23" s="48"/>
      <c r="M23" s="47"/>
      <c r="N23" s="46"/>
      <c r="O23" s="48"/>
      <c r="P23" s="36"/>
    </row>
    <row r="24" spans="2:16" ht="19.5" customHeight="1" x14ac:dyDescent="0.15">
      <c r="B24" s="90" t="s">
        <v>53</v>
      </c>
      <c r="C24" s="91"/>
      <c r="D24" s="92"/>
      <c r="E24" s="37"/>
      <c r="F24" s="29"/>
      <c r="G24" s="38"/>
      <c r="H24" s="37"/>
      <c r="I24" s="29"/>
      <c r="J24" s="38"/>
      <c r="K24" s="37"/>
      <c r="L24" s="29"/>
      <c r="M24" s="38"/>
      <c r="N24" s="37"/>
      <c r="O24" s="29"/>
      <c r="P24" s="40"/>
    </row>
    <row r="25" spans="2:16" ht="3.75" customHeight="1" x14ac:dyDescent="0.15">
      <c r="B25" s="93"/>
      <c r="C25" s="94"/>
      <c r="D25" s="95"/>
      <c r="E25" s="41"/>
      <c r="F25" s="42"/>
      <c r="G25" s="43"/>
      <c r="H25" s="41"/>
      <c r="I25" s="44"/>
      <c r="J25" s="43"/>
      <c r="K25" s="41"/>
      <c r="L25" s="44"/>
      <c r="M25" s="43"/>
      <c r="N25" s="41"/>
      <c r="O25" s="44"/>
      <c r="P25" s="45"/>
    </row>
    <row r="26" spans="2:16" ht="3.75" customHeight="1" x14ac:dyDescent="0.15">
      <c r="B26" s="96"/>
      <c r="C26" s="97"/>
      <c r="D26" s="98"/>
      <c r="E26" s="46"/>
      <c r="F26" s="31"/>
      <c r="G26" s="47"/>
      <c r="H26" s="46"/>
      <c r="I26" s="48"/>
      <c r="J26" s="47"/>
      <c r="K26" s="46"/>
      <c r="L26" s="48"/>
      <c r="M26" s="47"/>
      <c r="N26" s="46"/>
      <c r="O26" s="48"/>
      <c r="P26" s="36"/>
    </row>
    <row r="27" spans="2:16" ht="19.5" customHeight="1" x14ac:dyDescent="0.15">
      <c r="B27" s="90" t="s">
        <v>54</v>
      </c>
      <c r="C27" s="91"/>
      <c r="D27" s="92"/>
      <c r="E27" s="37"/>
      <c r="F27" s="29"/>
      <c r="G27" s="38"/>
      <c r="H27" s="37"/>
      <c r="I27" s="29"/>
      <c r="J27" s="38"/>
      <c r="K27" s="37"/>
      <c r="L27" s="29"/>
      <c r="M27" s="38"/>
      <c r="N27" s="37"/>
      <c r="O27" s="29"/>
      <c r="P27" s="40"/>
    </row>
    <row r="28" spans="2:16" ht="3.75" customHeight="1" x14ac:dyDescent="0.15">
      <c r="B28" s="93"/>
      <c r="C28" s="94"/>
      <c r="D28" s="95"/>
      <c r="E28" s="41"/>
      <c r="F28" s="42"/>
      <c r="G28" s="43"/>
      <c r="H28" s="41"/>
      <c r="I28" s="44"/>
      <c r="J28" s="43"/>
      <c r="K28" s="41"/>
      <c r="L28" s="44"/>
      <c r="M28" s="43"/>
      <c r="N28" s="41"/>
      <c r="O28" s="44"/>
      <c r="P28" s="45"/>
    </row>
    <row r="29" spans="2:16" ht="3.75" customHeight="1" x14ac:dyDescent="0.15">
      <c r="B29" s="96"/>
      <c r="C29" s="97"/>
      <c r="D29" s="98"/>
      <c r="E29" s="46"/>
      <c r="F29" s="31"/>
      <c r="G29" s="47"/>
      <c r="H29" s="46"/>
      <c r="I29" s="48"/>
      <c r="J29" s="47"/>
      <c r="K29" s="46"/>
      <c r="L29" s="48"/>
      <c r="M29" s="47"/>
      <c r="N29" s="46"/>
      <c r="O29" s="48"/>
      <c r="P29" s="36"/>
    </row>
    <row r="30" spans="2:16" ht="19.5" customHeight="1" x14ac:dyDescent="0.15">
      <c r="B30" s="90" t="s">
        <v>55</v>
      </c>
      <c r="C30" s="91"/>
      <c r="D30" s="92"/>
      <c r="E30" s="37"/>
      <c r="F30" s="29"/>
      <c r="G30" s="38"/>
      <c r="H30" s="37"/>
      <c r="I30" s="29"/>
      <c r="J30" s="38"/>
      <c r="K30" s="37"/>
      <c r="L30" s="29"/>
      <c r="M30" s="38"/>
      <c r="N30" s="37"/>
      <c r="O30" s="29"/>
      <c r="P30" s="40"/>
    </row>
    <row r="31" spans="2:16" ht="3.75" customHeight="1" x14ac:dyDescent="0.15">
      <c r="B31" s="93"/>
      <c r="C31" s="94"/>
      <c r="D31" s="95"/>
      <c r="E31" s="41"/>
      <c r="F31" s="42"/>
      <c r="G31" s="43"/>
      <c r="H31" s="41"/>
      <c r="I31" s="44"/>
      <c r="J31" s="43"/>
      <c r="K31" s="41"/>
      <c r="L31" s="44"/>
      <c r="M31" s="43"/>
      <c r="N31" s="41"/>
      <c r="O31" s="44"/>
      <c r="P31" s="45"/>
    </row>
    <row r="32" spans="2:16" ht="3.75" customHeight="1" x14ac:dyDescent="0.15">
      <c r="B32" s="96"/>
      <c r="C32" s="97"/>
      <c r="D32" s="98"/>
      <c r="E32" s="46"/>
      <c r="F32" s="31"/>
      <c r="G32" s="47"/>
      <c r="H32" s="46"/>
      <c r="I32" s="48"/>
      <c r="J32" s="47"/>
      <c r="K32" s="46"/>
      <c r="L32" s="48"/>
      <c r="M32" s="47"/>
      <c r="N32" s="46"/>
      <c r="O32" s="48"/>
      <c r="P32" s="36"/>
    </row>
    <row r="33" spans="2:16" ht="19.5" customHeight="1" x14ac:dyDescent="0.15">
      <c r="B33" s="90" t="s">
        <v>56</v>
      </c>
      <c r="C33" s="91"/>
      <c r="D33" s="92"/>
      <c r="E33" s="37"/>
      <c r="F33" s="29"/>
      <c r="G33" s="38"/>
      <c r="H33" s="37"/>
      <c r="I33" s="29"/>
      <c r="J33" s="38"/>
      <c r="K33" s="37"/>
      <c r="L33" s="29"/>
      <c r="M33" s="38"/>
      <c r="N33" s="37"/>
      <c r="O33" s="29"/>
      <c r="P33" s="40"/>
    </row>
    <row r="34" spans="2:16" ht="3.75" customHeight="1" x14ac:dyDescent="0.15">
      <c r="B34" s="93"/>
      <c r="C34" s="94"/>
      <c r="D34" s="95"/>
      <c r="E34" s="41"/>
      <c r="F34" s="42"/>
      <c r="G34" s="43"/>
      <c r="H34" s="41"/>
      <c r="I34" s="44"/>
      <c r="J34" s="43"/>
      <c r="K34" s="41"/>
      <c r="L34" s="44"/>
      <c r="M34" s="43"/>
      <c r="N34" s="41"/>
      <c r="O34" s="44"/>
      <c r="P34" s="45"/>
    </row>
    <row r="35" spans="2:16" ht="3.75" customHeight="1" x14ac:dyDescent="0.15">
      <c r="B35" s="96"/>
      <c r="C35" s="97"/>
      <c r="D35" s="98"/>
      <c r="E35" s="46"/>
      <c r="F35" s="31"/>
      <c r="G35" s="47"/>
      <c r="H35" s="46"/>
      <c r="I35" s="48"/>
      <c r="J35" s="47"/>
      <c r="K35" s="46"/>
      <c r="L35" s="48"/>
      <c r="M35" s="47"/>
      <c r="N35" s="46"/>
      <c r="O35" s="48"/>
      <c r="P35" s="36"/>
    </row>
    <row r="36" spans="2:16" ht="19.5" customHeight="1" x14ac:dyDescent="0.15">
      <c r="B36" s="90" t="s">
        <v>57</v>
      </c>
      <c r="C36" s="91"/>
      <c r="D36" s="92"/>
      <c r="E36" s="37"/>
      <c r="F36" s="29"/>
      <c r="G36" s="38"/>
      <c r="H36" s="37"/>
      <c r="I36" s="29"/>
      <c r="J36" s="38"/>
      <c r="K36" s="37"/>
      <c r="L36" s="29"/>
      <c r="M36" s="38"/>
      <c r="N36" s="37"/>
      <c r="O36" s="29"/>
      <c r="P36" s="40"/>
    </row>
    <row r="37" spans="2:16" ht="3.75" customHeight="1" x14ac:dyDescent="0.15">
      <c r="B37" s="93"/>
      <c r="C37" s="94"/>
      <c r="D37" s="95"/>
      <c r="E37" s="41"/>
      <c r="F37" s="42"/>
      <c r="G37" s="43"/>
      <c r="H37" s="41"/>
      <c r="I37" s="44"/>
      <c r="J37" s="43"/>
      <c r="K37" s="41"/>
      <c r="L37" s="44"/>
      <c r="M37" s="43"/>
      <c r="N37" s="41"/>
      <c r="O37" s="44"/>
      <c r="P37" s="45"/>
    </row>
    <row r="38" spans="2:16" ht="3.75" customHeight="1" x14ac:dyDescent="0.15">
      <c r="B38" s="96"/>
      <c r="C38" s="97"/>
      <c r="D38" s="98"/>
      <c r="E38" s="46"/>
      <c r="F38" s="31"/>
      <c r="G38" s="47"/>
      <c r="H38" s="46"/>
      <c r="I38" s="48"/>
      <c r="J38" s="47"/>
      <c r="K38" s="46"/>
      <c r="L38" s="48"/>
      <c r="M38" s="47"/>
      <c r="N38" s="46"/>
      <c r="O38" s="48"/>
      <c r="P38" s="36"/>
    </row>
    <row r="39" spans="2:16" ht="19.5" customHeight="1" x14ac:dyDescent="0.15">
      <c r="B39" s="90" t="s">
        <v>58</v>
      </c>
      <c r="C39" s="91"/>
      <c r="D39" s="92"/>
      <c r="E39" s="37"/>
      <c r="F39" s="29"/>
      <c r="G39" s="38"/>
      <c r="H39" s="37"/>
      <c r="I39" s="29"/>
      <c r="J39" s="38"/>
      <c r="K39" s="37"/>
      <c r="L39" s="29"/>
      <c r="M39" s="38"/>
      <c r="N39" s="37"/>
      <c r="O39" s="29"/>
      <c r="P39" s="40"/>
    </row>
    <row r="40" spans="2:16" ht="3.75" customHeight="1" thickBot="1" x14ac:dyDescent="0.2">
      <c r="B40" s="120"/>
      <c r="C40" s="121"/>
      <c r="D40" s="122"/>
      <c r="E40" s="49"/>
      <c r="F40" s="50"/>
      <c r="G40" s="51"/>
      <c r="H40" s="49"/>
      <c r="I40" s="52"/>
      <c r="J40" s="51"/>
      <c r="K40" s="49"/>
      <c r="L40" s="52"/>
      <c r="M40" s="51"/>
      <c r="N40" s="49"/>
      <c r="O40" s="52"/>
      <c r="P40" s="53"/>
    </row>
    <row r="41" spans="2:16" ht="9.75" customHeight="1" x14ac:dyDescent="0.15">
      <c r="F41" s="22"/>
    </row>
    <row r="42" spans="2:16" ht="19.5" customHeight="1" x14ac:dyDescent="0.15">
      <c r="B42" s="24" t="s">
        <v>59</v>
      </c>
      <c r="F42" s="22"/>
      <c r="K42" s="123" t="s">
        <v>60</v>
      </c>
      <c r="L42" s="123"/>
      <c r="M42" s="123"/>
    </row>
    <row r="43" spans="2:16" ht="7.5" customHeight="1" thickBot="1" x14ac:dyDescent="0.2">
      <c r="F43" s="22"/>
    </row>
    <row r="44" spans="2:16" ht="37.5" customHeight="1" x14ac:dyDescent="0.15">
      <c r="B44" s="124"/>
      <c r="C44" s="125"/>
      <c r="D44" s="126"/>
      <c r="E44" s="110" t="s">
        <v>61</v>
      </c>
      <c r="F44" s="111"/>
      <c r="G44" s="112"/>
      <c r="K44" s="127" t="s">
        <v>62</v>
      </c>
      <c r="L44" s="128"/>
      <c r="M44" s="129"/>
    </row>
    <row r="45" spans="2:16" ht="3.75" customHeight="1" x14ac:dyDescent="0.15">
      <c r="B45" s="96"/>
      <c r="C45" s="97"/>
      <c r="D45" s="98"/>
      <c r="E45" s="46"/>
      <c r="F45" s="31"/>
      <c r="G45" s="36"/>
      <c r="K45" s="54"/>
      <c r="L45" s="55"/>
      <c r="M45" s="56"/>
    </row>
    <row r="46" spans="2:16" ht="19.5" customHeight="1" x14ac:dyDescent="0.15">
      <c r="B46" s="90" t="s">
        <v>63</v>
      </c>
      <c r="C46" s="91"/>
      <c r="D46" s="92"/>
      <c r="E46" s="37"/>
      <c r="F46" s="29"/>
      <c r="G46" s="40"/>
      <c r="K46" s="57"/>
      <c r="L46" s="63"/>
      <c r="M46" s="58"/>
    </row>
    <row r="47" spans="2:16" ht="3.75" customHeight="1" thickBot="1" x14ac:dyDescent="0.2">
      <c r="B47" s="93"/>
      <c r="C47" s="94"/>
      <c r="D47" s="95"/>
      <c r="E47" s="41"/>
      <c r="F47" s="42"/>
      <c r="G47" s="45"/>
      <c r="K47" s="59"/>
      <c r="L47" s="60"/>
      <c r="M47" s="61"/>
    </row>
    <row r="48" spans="2:16" ht="3.75" customHeight="1" x14ac:dyDescent="0.15">
      <c r="B48" s="96"/>
      <c r="C48" s="97"/>
      <c r="D48" s="98"/>
      <c r="E48" s="46"/>
      <c r="F48" s="31"/>
      <c r="G48" s="36"/>
    </row>
    <row r="49" spans="1:17" ht="19.5" customHeight="1" x14ac:dyDescent="0.15">
      <c r="B49" s="90" t="s">
        <v>64</v>
      </c>
      <c r="C49" s="91"/>
      <c r="D49" s="92"/>
      <c r="E49" s="37"/>
      <c r="F49" s="29"/>
      <c r="G49" s="40"/>
    </row>
    <row r="50" spans="1:17" ht="3.75" customHeight="1" thickBot="1" x14ac:dyDescent="0.2">
      <c r="B50" s="120"/>
      <c r="C50" s="121"/>
      <c r="D50" s="122"/>
      <c r="E50" s="49"/>
      <c r="F50" s="50"/>
      <c r="G50" s="53"/>
    </row>
    <row r="51" spans="1:17" ht="19.5" customHeight="1" x14ac:dyDescent="0.15">
      <c r="F51" s="22"/>
    </row>
    <row r="52" spans="1:17" ht="19.5" customHeight="1" x14ac:dyDescent="0.15">
      <c r="A52" s="25"/>
      <c r="B52" s="25"/>
      <c r="C52" s="25"/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9.5" customHeight="1" x14ac:dyDescent="0.15">
      <c r="A53" s="133" t="s">
        <v>65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t="19.5" customHeight="1" thickBot="1" x14ac:dyDescent="0.2">
      <c r="A54" s="27"/>
      <c r="B54" s="27"/>
      <c r="C54" s="27"/>
      <c r="D54" s="27"/>
      <c r="E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24" customHeight="1" thickBot="1" x14ac:dyDescent="0.2">
      <c r="D55" s="130" t="str">
        <f>算定データ!J14</f>
        <v/>
      </c>
      <c r="E55" s="131"/>
      <c r="F55" s="131"/>
      <c r="G55" s="131"/>
      <c r="H55" s="132"/>
      <c r="I55" s="21" t="s">
        <v>66</v>
      </c>
    </row>
    <row r="56" spans="1:17" ht="19.5" customHeight="1" x14ac:dyDescent="0.15">
      <c r="F56" s="22"/>
    </row>
    <row r="57" spans="1:17" ht="19.5" customHeight="1" x14ac:dyDescent="0.15">
      <c r="B57" s="1" t="s">
        <v>2</v>
      </c>
      <c r="F57" s="22"/>
    </row>
    <row r="58" spans="1:17" ht="19.5" customHeight="1" x14ac:dyDescent="0.15">
      <c r="B58" s="1" t="s">
        <v>4</v>
      </c>
      <c r="F58" s="22"/>
    </row>
    <row r="59" spans="1:17" x14ac:dyDescent="0.15">
      <c r="F59" s="22"/>
    </row>
    <row r="60" spans="1:17" x14ac:dyDescent="0.15">
      <c r="F60" s="22"/>
    </row>
  </sheetData>
  <sheetProtection algorithmName="SHA-512" hashValue="fGgOE8GYB5UD12pPKX5h1n5j4tMz2InnGYX6zWR0Z5hqYF2ZAL/k5wuO7njhabLDujiLLKskf8qGzs81kplltQ==" saltValue="/WTGB9+7gUCdDowai81YCQ==" spinCount="100000" sheet="1" selectLockedCells="1"/>
  <mergeCells count="47">
    <mergeCell ref="D55:H55"/>
    <mergeCell ref="B47:D47"/>
    <mergeCell ref="B48:D48"/>
    <mergeCell ref="B49:D49"/>
    <mergeCell ref="B50:D50"/>
    <mergeCell ref="A53:Q53"/>
    <mergeCell ref="B44:D44"/>
    <mergeCell ref="E44:G44"/>
    <mergeCell ref="K44:M44"/>
    <mergeCell ref="B45:D45"/>
    <mergeCell ref="B46:D46"/>
    <mergeCell ref="B37:D37"/>
    <mergeCell ref="B38:D38"/>
    <mergeCell ref="B39:D39"/>
    <mergeCell ref="B40:D40"/>
    <mergeCell ref="K42:M42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A1:Q1"/>
    <mergeCell ref="B12:D13"/>
    <mergeCell ref="E12:G13"/>
    <mergeCell ref="H12:P12"/>
    <mergeCell ref="H13:J13"/>
    <mergeCell ref="K13:M13"/>
    <mergeCell ref="N13:P13"/>
    <mergeCell ref="E6:I6"/>
    <mergeCell ref="B24:D24"/>
    <mergeCell ref="B25:D25"/>
    <mergeCell ref="B26:D26"/>
    <mergeCell ref="B14:D14"/>
    <mergeCell ref="B15:D15"/>
    <mergeCell ref="B16:D16"/>
    <mergeCell ref="B22:D22"/>
    <mergeCell ref="B23:D23"/>
    <mergeCell ref="B17:D17"/>
    <mergeCell ref="B18:D18"/>
    <mergeCell ref="B19:D19"/>
    <mergeCell ref="B20:D20"/>
    <mergeCell ref="B21:D21"/>
  </mergeCells>
  <phoneticPr fontId="5"/>
  <hyperlinks>
    <hyperlink ref="E6:I6" location="総合事業!A1" tooltip="要支援利用料概算" display="要支援の方は、こちらへ" xr:uid="{90703786-5EF2-45BC-901B-4F483DEBDECC}"/>
  </hyperlinks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521730-9410-40A9-A552-A3CD812C1DBC}">
          <x14:formula1>
            <xm:f>算定データ!$I$7:$I$10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D357-5F62-45D5-9E15-F30784A92191}">
  <dimension ref="A1:M37"/>
  <sheetViews>
    <sheetView zoomScaleNormal="100" zoomScaleSheetLayoutView="100" workbookViewId="0">
      <selection activeCell="C6" sqref="C6"/>
    </sheetView>
  </sheetViews>
  <sheetFormatPr defaultRowHeight="17.25" x14ac:dyDescent="0.15"/>
  <cols>
    <col min="1" max="1" width="7.375" style="73" customWidth="1"/>
    <col min="2" max="2" width="10" style="73" customWidth="1"/>
    <col min="3" max="3" width="13.75" style="73" customWidth="1"/>
    <col min="4" max="5" width="9" style="72"/>
    <col min="6" max="6" width="1.25" style="72" customWidth="1"/>
    <col min="7" max="7" width="10.625" style="72" customWidth="1"/>
    <col min="8" max="9" width="1.25" style="72" customWidth="1"/>
    <col min="10" max="10" width="9" style="72"/>
    <col min="11" max="11" width="1.25" style="72" customWidth="1"/>
    <col min="12" max="12" width="17.5" style="72" customWidth="1"/>
    <col min="13" max="13" width="7.375" style="72" customWidth="1"/>
    <col min="14" max="16384" width="9" style="72"/>
  </cols>
  <sheetData>
    <row r="1" spans="1:13" ht="21" x14ac:dyDescent="0.15">
      <c r="A1" s="136" t="s">
        <v>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19.5" customHeight="1" x14ac:dyDescent="0.15"/>
    <row r="3" spans="1:13" ht="19.5" customHeight="1" x14ac:dyDescent="0.15">
      <c r="A3" s="74"/>
      <c r="B3" s="73" t="s">
        <v>73</v>
      </c>
    </row>
    <row r="4" spans="1:13" ht="19.5" customHeight="1" x14ac:dyDescent="0.15">
      <c r="B4" s="75" t="s">
        <v>45</v>
      </c>
    </row>
    <row r="5" spans="1:13" ht="9.75" customHeight="1" thickBot="1" x14ac:dyDescent="0.2"/>
    <row r="6" spans="1:13" ht="24" customHeight="1" thickBot="1" x14ac:dyDescent="0.2">
      <c r="C6" s="64"/>
      <c r="E6" s="119" t="s">
        <v>95</v>
      </c>
      <c r="F6" s="119"/>
      <c r="G6" s="119"/>
      <c r="H6" s="119"/>
      <c r="I6" s="119"/>
    </row>
    <row r="7" spans="1:13" ht="19.5" customHeight="1" x14ac:dyDescent="0.15"/>
    <row r="8" spans="1:13" ht="19.5" customHeight="1" x14ac:dyDescent="0.15">
      <c r="A8" s="76"/>
      <c r="B8" s="76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19.5" customHeight="1" x14ac:dyDescent="0.15">
      <c r="A9" s="74"/>
      <c r="B9" s="73" t="s">
        <v>74</v>
      </c>
    </row>
    <row r="10" spans="1:13" ht="9.75" customHeight="1" thickBot="1" x14ac:dyDescent="0.2"/>
    <row r="11" spans="1:13" ht="3.75" customHeight="1" x14ac:dyDescent="0.15">
      <c r="C11" s="137" t="str">
        <f>算定データ!J60</f>
        <v/>
      </c>
      <c r="D11" s="138"/>
      <c r="E11" s="139"/>
      <c r="F11" s="78"/>
      <c r="G11" s="78"/>
      <c r="H11" s="79"/>
    </row>
    <row r="12" spans="1:13" ht="19.5" customHeight="1" x14ac:dyDescent="0.15">
      <c r="C12" s="140"/>
      <c r="D12" s="141"/>
      <c r="E12" s="142"/>
      <c r="F12" s="80"/>
      <c r="G12" s="65"/>
      <c r="H12" s="81"/>
    </row>
    <row r="13" spans="1:13" ht="3.75" customHeight="1" thickBot="1" x14ac:dyDescent="0.2">
      <c r="C13" s="143"/>
      <c r="D13" s="144"/>
      <c r="E13" s="145"/>
      <c r="F13" s="82"/>
      <c r="G13" s="82"/>
      <c r="H13" s="83"/>
    </row>
    <row r="14" spans="1:13" ht="19.5" customHeight="1" x14ac:dyDescent="0.15">
      <c r="E14" s="84"/>
      <c r="F14" s="84" t="s">
        <v>86</v>
      </c>
    </row>
    <row r="15" spans="1:13" ht="19.5" customHeight="1" x14ac:dyDescent="0.15"/>
    <row r="16" spans="1:13" ht="19.5" customHeight="1" x14ac:dyDescent="0.15">
      <c r="A16" s="72"/>
      <c r="B16" s="73" t="s">
        <v>75</v>
      </c>
    </row>
    <row r="17" spans="1:13" ht="19.5" customHeight="1" thickBot="1" x14ac:dyDescent="0.2"/>
    <row r="18" spans="1:13" ht="24" customHeight="1" thickBot="1" x14ac:dyDescent="0.2">
      <c r="D18" s="134" t="str">
        <f>算定データ!J57</f>
        <v/>
      </c>
      <c r="E18" s="135"/>
      <c r="F18" s="85" t="s">
        <v>87</v>
      </c>
    </row>
    <row r="19" spans="1:13" ht="19.5" customHeight="1" x14ac:dyDescent="0.15"/>
    <row r="20" spans="1:13" ht="19.5" customHeight="1" x14ac:dyDescent="0.15">
      <c r="A20" s="76"/>
      <c r="B20" s="76"/>
      <c r="C20" s="76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19.5" customHeight="1" x14ac:dyDescent="0.15">
      <c r="B21" s="73" t="s">
        <v>85</v>
      </c>
    </row>
    <row r="22" spans="1:13" ht="19.5" customHeight="1" x14ac:dyDescent="0.15">
      <c r="B22" s="73" t="s">
        <v>84</v>
      </c>
    </row>
    <row r="23" spans="1:13" ht="9.75" customHeight="1" thickBot="1" x14ac:dyDescent="0.2"/>
    <row r="24" spans="1:13" ht="3.75" customHeight="1" x14ac:dyDescent="0.15">
      <c r="C24" s="150"/>
      <c r="D24" s="151"/>
      <c r="E24" s="151"/>
      <c r="F24" s="151"/>
      <c r="G24" s="151"/>
      <c r="H24" s="151"/>
      <c r="I24" s="86"/>
      <c r="J24" s="78"/>
      <c r="K24" s="79"/>
    </row>
    <row r="25" spans="1:13" ht="19.5" customHeight="1" x14ac:dyDescent="0.15">
      <c r="C25" s="146"/>
      <c r="D25" s="147"/>
      <c r="E25" s="147"/>
      <c r="F25" s="147"/>
      <c r="G25" s="147"/>
      <c r="H25" s="147"/>
      <c r="I25" s="87"/>
      <c r="J25" s="70"/>
      <c r="K25" s="81"/>
    </row>
    <row r="26" spans="1:13" ht="3.75" customHeight="1" thickBot="1" x14ac:dyDescent="0.2">
      <c r="C26" s="148"/>
      <c r="D26" s="149"/>
      <c r="E26" s="149"/>
      <c r="F26" s="149"/>
      <c r="G26" s="149"/>
      <c r="H26" s="149"/>
      <c r="I26" s="88"/>
      <c r="J26" s="82"/>
      <c r="K26" s="83"/>
    </row>
    <row r="27" spans="1:13" ht="19.5" customHeight="1" x14ac:dyDescent="0.15"/>
    <row r="28" spans="1:13" ht="19.5" customHeight="1" x14ac:dyDescent="0.15">
      <c r="B28" s="73" t="s">
        <v>76</v>
      </c>
    </row>
    <row r="29" spans="1:13" ht="19.5" customHeight="1" thickBot="1" x14ac:dyDescent="0.2"/>
    <row r="30" spans="1:13" ht="24" customHeight="1" thickBot="1" x14ac:dyDescent="0.2">
      <c r="D30" s="134" t="str">
        <f>算定データ!J75</f>
        <v/>
      </c>
      <c r="E30" s="135"/>
      <c r="F30" s="72" t="s">
        <v>87</v>
      </c>
    </row>
    <row r="31" spans="1:13" ht="19.5" customHeight="1" x14ac:dyDescent="0.15"/>
    <row r="32" spans="1:13" ht="19.5" customHeight="1" x14ac:dyDescent="0.15"/>
    <row r="33" spans="2:2" ht="19.5" customHeight="1" x14ac:dyDescent="0.15"/>
    <row r="34" spans="2:2" ht="19.5" customHeight="1" x14ac:dyDescent="0.15"/>
    <row r="35" spans="2:2" ht="19.5" customHeight="1" x14ac:dyDescent="0.15"/>
    <row r="36" spans="2:2" ht="19.5" customHeight="1" x14ac:dyDescent="0.15">
      <c r="B36" s="89" t="s">
        <v>2</v>
      </c>
    </row>
    <row r="37" spans="2:2" ht="19.5" customHeight="1" x14ac:dyDescent="0.15">
      <c r="B37" s="89" t="s">
        <v>4</v>
      </c>
    </row>
  </sheetData>
  <sheetProtection algorithmName="SHA-512" hashValue="u6+PFF/N2/VNwxYTuKNIyyaUiMf9rAb2pxQdQwgkROwQ7nru6V9wbns+WHY76AjMNAn7hrsXkQCH/OENsRxogA==" saltValue="3JHVVvCvKteYdzw9lZJNiQ==" spinCount="100000" sheet="1" selectLockedCells="1"/>
  <mergeCells count="8">
    <mergeCell ref="D30:E30"/>
    <mergeCell ref="A1:M1"/>
    <mergeCell ref="C11:E13"/>
    <mergeCell ref="C25:H25"/>
    <mergeCell ref="C26:H26"/>
    <mergeCell ref="C24:H24"/>
    <mergeCell ref="D18:E18"/>
    <mergeCell ref="E6:I6"/>
  </mergeCells>
  <phoneticPr fontId="5"/>
  <hyperlinks>
    <hyperlink ref="E6:I6" location="訪問介護!A1" tooltip="要介護１～５" display="要介護の方は、こちらへ" xr:uid="{5EBB7C68-1E5B-49C1-9906-3E6261BBFB16}"/>
  </hyperlinks>
  <pageMargins left="0.31496062992125984" right="0.31496062992125984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5BBD1B2-AC06-4DF9-9FC1-9BF6BF8C6247}">
          <x14:formula1>
            <xm:f>算定データ!$L$49:$L$58</xm:f>
          </x14:formula1>
          <xm:sqref>G12</xm:sqref>
        </x14:dataValidation>
        <x14:dataValidation type="list" allowBlank="1" showInputMessage="1" showErrorMessage="1" xr:uid="{FAFCEC4D-4AB2-4A65-9DCC-4C1CF7B19FF6}">
          <x14:formula1>
            <xm:f>算定データ!$L$66:$L$68</xm:f>
          </x14:formula1>
          <xm:sqref>C24 C26</xm:sqref>
        </x14:dataValidation>
        <x14:dataValidation type="list" allowBlank="1" showInputMessage="1" showErrorMessage="1" xr:uid="{558A0EC3-ED42-426E-8912-D222EA476EF0}">
          <x14:formula1>
            <xm:f>算定データ!$L$68:$L$70</xm:f>
          </x14:formula1>
          <xm:sqref>C25:H25</xm:sqref>
        </x14:dataValidation>
        <x14:dataValidation type="list" allowBlank="1" showInputMessage="1" showErrorMessage="1" xr:uid="{3FF8CFBE-43FE-441F-8020-B90BD9FFA3D5}">
          <x14:formula1>
            <xm:f>算定データ!$I$48:$I$51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41368-D0A8-45A2-9834-D4BBED2F3234}">
  <dimension ref="A1:S75"/>
  <sheetViews>
    <sheetView workbookViewId="0"/>
  </sheetViews>
  <sheetFormatPr defaultRowHeight="12" x14ac:dyDescent="0.15"/>
  <cols>
    <col min="1" max="2" width="3.75" style="2" customWidth="1"/>
    <col min="3" max="3" width="9" style="2" customWidth="1"/>
    <col min="4" max="4" width="16.25" style="2" customWidth="1"/>
    <col min="5" max="16384" width="9" style="2"/>
  </cols>
  <sheetData>
    <row r="1" spans="1:19" x14ac:dyDescent="0.15">
      <c r="A1" s="2" t="s">
        <v>67</v>
      </c>
    </row>
    <row r="3" spans="1:19" ht="12" customHeight="1" x14ac:dyDescent="0.15">
      <c r="C3" s="3" t="s">
        <v>5</v>
      </c>
      <c r="D3" s="4">
        <v>10.84</v>
      </c>
      <c r="E3" s="5"/>
      <c r="I3" s="166" t="s">
        <v>17</v>
      </c>
      <c r="J3" s="152" t="s">
        <v>18</v>
      </c>
      <c r="K3" s="6" t="s">
        <v>19</v>
      </c>
      <c r="L3" s="6" t="s">
        <v>20</v>
      </c>
      <c r="M3" s="152" t="s">
        <v>21</v>
      </c>
      <c r="N3" s="7" t="s">
        <v>6</v>
      </c>
      <c r="O3" s="7" t="s">
        <v>7</v>
      </c>
      <c r="P3" s="7" t="s">
        <v>8</v>
      </c>
      <c r="Q3" s="7" t="s">
        <v>9</v>
      </c>
      <c r="R3" s="7" t="s">
        <v>10</v>
      </c>
      <c r="S3" s="7" t="s">
        <v>11</v>
      </c>
    </row>
    <row r="4" spans="1:19" ht="12" customHeight="1" x14ac:dyDescent="0.15">
      <c r="C4" s="153"/>
      <c r="D4" s="153"/>
      <c r="E4" s="8" t="s">
        <v>12</v>
      </c>
      <c r="F4" s="8" t="s">
        <v>22</v>
      </c>
      <c r="G4" s="8" t="s">
        <v>23</v>
      </c>
      <c r="I4" s="166"/>
      <c r="J4" s="152"/>
      <c r="K4" s="9">
        <v>0.13700000000000001</v>
      </c>
      <c r="L4" s="9">
        <v>6.3E-2</v>
      </c>
      <c r="M4" s="152"/>
      <c r="N4" s="10">
        <v>0.9</v>
      </c>
      <c r="O4" s="10">
        <v>0.1</v>
      </c>
      <c r="P4" s="10">
        <v>0.8</v>
      </c>
      <c r="Q4" s="10">
        <v>0.2</v>
      </c>
      <c r="R4" s="10">
        <v>0.7</v>
      </c>
      <c r="S4" s="10">
        <v>0.3</v>
      </c>
    </row>
    <row r="5" spans="1:19" ht="12" customHeight="1" x14ac:dyDescent="0.15">
      <c r="A5" s="154" t="s">
        <v>24</v>
      </c>
      <c r="B5" s="157" t="s">
        <v>25</v>
      </c>
      <c r="C5" s="158" t="s">
        <v>26</v>
      </c>
      <c r="D5" s="159"/>
      <c r="E5" s="3">
        <v>200</v>
      </c>
      <c r="F5" s="3">
        <f>訪問介護!F15</f>
        <v>0</v>
      </c>
      <c r="G5" s="11">
        <f>SUM(E5*F5)</f>
        <v>0</v>
      </c>
      <c r="I5" s="12">
        <f>SUM(G5:G40)</f>
        <v>0</v>
      </c>
      <c r="J5" s="12">
        <f>ROUNDDOWN(D3*I5,0)</f>
        <v>0</v>
      </c>
      <c r="K5" s="12">
        <f>ROUNDDOWN(J5*K4,0)</f>
        <v>0</v>
      </c>
      <c r="L5" s="12">
        <f>ROUNDDOWN(J5*L4,0)</f>
        <v>0</v>
      </c>
      <c r="M5" s="12">
        <f>SUM(J5:L5)</f>
        <v>0</v>
      </c>
      <c r="N5" s="12">
        <f>ROUNDDOWN(M5*N4,0)</f>
        <v>0</v>
      </c>
      <c r="O5" s="12">
        <f>SUM(M5-N5)</f>
        <v>0</v>
      </c>
      <c r="P5" s="12">
        <f>ROUNDDOWN(M5*P4,0)</f>
        <v>0</v>
      </c>
      <c r="Q5" s="12">
        <f>SUM(M5-P5)</f>
        <v>0</v>
      </c>
      <c r="R5" s="12">
        <f>ROUNDDOWN(M5*R4,0)</f>
        <v>0</v>
      </c>
      <c r="S5" s="12">
        <f>SUM(M5-R5)</f>
        <v>0</v>
      </c>
    </row>
    <row r="6" spans="1:19" ht="12" customHeight="1" x14ac:dyDescent="0.15">
      <c r="A6" s="155"/>
      <c r="B6" s="157"/>
      <c r="C6" s="160" t="s">
        <v>27</v>
      </c>
      <c r="D6" s="161"/>
      <c r="E6" s="13">
        <v>300</v>
      </c>
      <c r="F6" s="13">
        <f>訪問介護!F18</f>
        <v>0</v>
      </c>
      <c r="G6" s="14">
        <f t="shared" ref="G6:G36" si="0">SUM(E6*F6)</f>
        <v>0</v>
      </c>
    </row>
    <row r="7" spans="1:19" x14ac:dyDescent="0.15">
      <c r="A7" s="155"/>
      <c r="B7" s="157"/>
      <c r="C7" s="15"/>
      <c r="D7" s="2" t="s">
        <v>28</v>
      </c>
      <c r="E7" s="13">
        <v>380</v>
      </c>
      <c r="F7" s="13">
        <f>訪問介護!I18</f>
        <v>0</v>
      </c>
      <c r="G7" s="14">
        <f t="shared" si="0"/>
        <v>0</v>
      </c>
    </row>
    <row r="8" spans="1:19" x14ac:dyDescent="0.15">
      <c r="A8" s="155"/>
      <c r="B8" s="157"/>
      <c r="C8" s="15"/>
      <c r="D8" s="2" t="s">
        <v>29</v>
      </c>
      <c r="E8" s="13">
        <v>461</v>
      </c>
      <c r="F8" s="13">
        <f>訪問介護!L18</f>
        <v>0</v>
      </c>
      <c r="G8" s="14">
        <f t="shared" si="0"/>
        <v>0</v>
      </c>
      <c r="I8" s="12" t="s">
        <v>14</v>
      </c>
      <c r="J8" s="12">
        <f>O5</f>
        <v>0</v>
      </c>
    </row>
    <row r="9" spans="1:19" x14ac:dyDescent="0.15">
      <c r="A9" s="155"/>
      <c r="B9" s="157"/>
      <c r="C9" s="16"/>
      <c r="D9" s="17" t="s">
        <v>30</v>
      </c>
      <c r="E9" s="18">
        <v>541</v>
      </c>
      <c r="F9" s="18">
        <f>訪問介護!O18</f>
        <v>0</v>
      </c>
      <c r="G9" s="19">
        <f t="shared" si="0"/>
        <v>0</v>
      </c>
      <c r="I9" s="12" t="s">
        <v>15</v>
      </c>
      <c r="J9" s="12">
        <f>Q5</f>
        <v>0</v>
      </c>
    </row>
    <row r="10" spans="1:19" x14ac:dyDescent="0.15">
      <c r="A10" s="155"/>
      <c r="B10" s="157"/>
      <c r="C10" s="158" t="s">
        <v>31</v>
      </c>
      <c r="D10" s="159"/>
      <c r="E10" s="3">
        <v>475</v>
      </c>
      <c r="F10" s="3">
        <f>訪問介護!F21</f>
        <v>0</v>
      </c>
      <c r="G10" s="11">
        <f t="shared" si="0"/>
        <v>0</v>
      </c>
      <c r="I10" s="12" t="s">
        <v>16</v>
      </c>
      <c r="J10" s="12">
        <f>S5</f>
        <v>0</v>
      </c>
    </row>
    <row r="11" spans="1:19" x14ac:dyDescent="0.15">
      <c r="A11" s="155"/>
      <c r="B11" s="157"/>
      <c r="C11" s="15"/>
      <c r="D11" s="2" t="s">
        <v>28</v>
      </c>
      <c r="E11" s="13">
        <v>556</v>
      </c>
      <c r="F11" s="13">
        <f>訪問介護!I21</f>
        <v>0</v>
      </c>
      <c r="G11" s="14">
        <f t="shared" si="0"/>
        <v>0</v>
      </c>
    </row>
    <row r="12" spans="1:19" x14ac:dyDescent="0.15">
      <c r="A12" s="155"/>
      <c r="B12" s="157"/>
      <c r="C12" s="15"/>
      <c r="D12" s="2" t="s">
        <v>29</v>
      </c>
      <c r="E12" s="13">
        <v>636</v>
      </c>
      <c r="F12" s="13">
        <f>訪問介護!L21</f>
        <v>0</v>
      </c>
      <c r="G12" s="14">
        <f t="shared" si="0"/>
        <v>0</v>
      </c>
      <c r="I12" s="12">
        <f>訪問介護!C6</f>
        <v>0</v>
      </c>
    </row>
    <row r="13" spans="1:19" x14ac:dyDescent="0.15">
      <c r="A13" s="155"/>
      <c r="B13" s="157"/>
      <c r="C13" s="16"/>
      <c r="D13" s="17" t="s">
        <v>30</v>
      </c>
      <c r="E13" s="18">
        <v>716</v>
      </c>
      <c r="F13" s="18">
        <f>訪問介護!O21</f>
        <v>0</v>
      </c>
      <c r="G13" s="19">
        <f t="shared" si="0"/>
        <v>0</v>
      </c>
    </row>
    <row r="14" spans="1:19" x14ac:dyDescent="0.15">
      <c r="A14" s="155"/>
      <c r="B14" s="157"/>
      <c r="C14" s="158" t="s">
        <v>32</v>
      </c>
      <c r="D14" s="159"/>
      <c r="E14" s="3">
        <v>695</v>
      </c>
      <c r="F14" s="3">
        <f>訪問介護!F24</f>
        <v>0</v>
      </c>
      <c r="G14" s="11">
        <f t="shared" si="0"/>
        <v>0</v>
      </c>
      <c r="I14" s="12" t="s">
        <v>33</v>
      </c>
      <c r="J14" s="12" t="str">
        <f>IFERROR(VLOOKUP(I12,$I$8:$J$10,2,FALSE),"")</f>
        <v/>
      </c>
    </row>
    <row r="15" spans="1:19" x14ac:dyDescent="0.15">
      <c r="A15" s="155"/>
      <c r="B15" s="157"/>
      <c r="C15" s="15"/>
      <c r="D15" s="2" t="s">
        <v>28</v>
      </c>
      <c r="E15" s="13">
        <v>775</v>
      </c>
      <c r="F15" s="13">
        <f>訪問介護!I24</f>
        <v>0</v>
      </c>
      <c r="G15" s="14">
        <f t="shared" si="0"/>
        <v>0</v>
      </c>
    </row>
    <row r="16" spans="1:19" x14ac:dyDescent="0.15">
      <c r="A16" s="155"/>
      <c r="B16" s="157"/>
      <c r="C16" s="15"/>
      <c r="D16" s="2" t="s">
        <v>29</v>
      </c>
      <c r="E16" s="13">
        <v>856</v>
      </c>
      <c r="F16" s="13">
        <f>訪問介護!L24</f>
        <v>0</v>
      </c>
      <c r="G16" s="14">
        <f t="shared" si="0"/>
        <v>0</v>
      </c>
    </row>
    <row r="17" spans="1:7" x14ac:dyDescent="0.15">
      <c r="A17" s="155"/>
      <c r="B17" s="157"/>
      <c r="C17" s="16"/>
      <c r="D17" s="17" t="s">
        <v>30</v>
      </c>
      <c r="E17" s="18">
        <v>936</v>
      </c>
      <c r="F17" s="18">
        <f>訪問介護!O24</f>
        <v>0</v>
      </c>
      <c r="G17" s="19">
        <f t="shared" si="0"/>
        <v>0</v>
      </c>
    </row>
    <row r="18" spans="1:7" x14ac:dyDescent="0.15">
      <c r="A18" s="155"/>
      <c r="B18" s="157"/>
      <c r="C18" s="158" t="s">
        <v>34</v>
      </c>
      <c r="D18" s="159"/>
      <c r="E18" s="3">
        <v>796</v>
      </c>
      <c r="F18" s="3">
        <f>訪問介護!F27</f>
        <v>0</v>
      </c>
      <c r="G18" s="11">
        <f t="shared" si="0"/>
        <v>0</v>
      </c>
    </row>
    <row r="19" spans="1:7" x14ac:dyDescent="0.15">
      <c r="A19" s="155"/>
      <c r="B19" s="157"/>
      <c r="C19" s="15"/>
      <c r="D19" s="2" t="s">
        <v>28</v>
      </c>
      <c r="E19" s="13">
        <v>876</v>
      </c>
      <c r="F19" s="13">
        <f>訪問介護!I27</f>
        <v>0</v>
      </c>
      <c r="G19" s="14">
        <f t="shared" si="0"/>
        <v>0</v>
      </c>
    </row>
    <row r="20" spans="1:7" x14ac:dyDescent="0.15">
      <c r="A20" s="155"/>
      <c r="B20" s="157"/>
      <c r="C20" s="15"/>
      <c r="D20" s="2" t="s">
        <v>29</v>
      </c>
      <c r="E20" s="13">
        <v>956</v>
      </c>
      <c r="F20" s="13">
        <f>訪問介護!L27</f>
        <v>0</v>
      </c>
      <c r="G20" s="14">
        <f t="shared" si="0"/>
        <v>0</v>
      </c>
    </row>
    <row r="21" spans="1:7" x14ac:dyDescent="0.15">
      <c r="A21" s="155"/>
      <c r="B21" s="157"/>
      <c r="C21" s="16"/>
      <c r="D21" s="17" t="s">
        <v>30</v>
      </c>
      <c r="E21" s="18">
        <v>1037</v>
      </c>
      <c r="F21" s="18">
        <f>訪問介護!O27</f>
        <v>0</v>
      </c>
      <c r="G21" s="19">
        <f t="shared" si="0"/>
        <v>0</v>
      </c>
    </row>
    <row r="22" spans="1:7" x14ac:dyDescent="0.15">
      <c r="A22" s="155"/>
      <c r="B22" s="157"/>
      <c r="C22" s="158" t="s">
        <v>35</v>
      </c>
      <c r="D22" s="159"/>
      <c r="E22" s="3">
        <v>896</v>
      </c>
      <c r="F22" s="3">
        <f>訪問介護!F30</f>
        <v>0</v>
      </c>
      <c r="G22" s="11">
        <f t="shared" si="0"/>
        <v>0</v>
      </c>
    </row>
    <row r="23" spans="1:7" x14ac:dyDescent="0.15">
      <c r="A23" s="155"/>
      <c r="B23" s="157"/>
      <c r="C23" s="15"/>
      <c r="D23" s="2" t="s">
        <v>28</v>
      </c>
      <c r="E23" s="13">
        <v>977</v>
      </c>
      <c r="F23" s="13">
        <f>訪問介護!I30</f>
        <v>0</v>
      </c>
      <c r="G23" s="14">
        <f t="shared" si="0"/>
        <v>0</v>
      </c>
    </row>
    <row r="24" spans="1:7" x14ac:dyDescent="0.15">
      <c r="A24" s="155"/>
      <c r="B24" s="157"/>
      <c r="C24" s="15"/>
      <c r="D24" s="2" t="s">
        <v>29</v>
      </c>
      <c r="E24" s="13">
        <v>1057</v>
      </c>
      <c r="F24" s="13">
        <f>訪問介護!L30</f>
        <v>0</v>
      </c>
      <c r="G24" s="14">
        <f t="shared" si="0"/>
        <v>0</v>
      </c>
    </row>
    <row r="25" spans="1:7" x14ac:dyDescent="0.15">
      <c r="A25" s="155"/>
      <c r="B25" s="157"/>
      <c r="C25" s="16"/>
      <c r="D25" s="17" t="s">
        <v>30</v>
      </c>
      <c r="E25" s="18">
        <v>1138</v>
      </c>
      <c r="F25" s="18">
        <f>訪問介護!O30</f>
        <v>0</v>
      </c>
      <c r="G25" s="19">
        <f t="shared" si="0"/>
        <v>0</v>
      </c>
    </row>
    <row r="26" spans="1:7" x14ac:dyDescent="0.15">
      <c r="A26" s="155"/>
      <c r="B26" s="157"/>
      <c r="C26" s="158" t="s">
        <v>36</v>
      </c>
      <c r="D26" s="159"/>
      <c r="E26" s="3">
        <v>997</v>
      </c>
      <c r="F26" s="3">
        <f>訪問介護!F33</f>
        <v>0</v>
      </c>
      <c r="G26" s="11">
        <f t="shared" si="0"/>
        <v>0</v>
      </c>
    </row>
    <row r="27" spans="1:7" x14ac:dyDescent="0.15">
      <c r="A27" s="155"/>
      <c r="B27" s="157"/>
      <c r="C27" s="15"/>
      <c r="D27" s="2" t="s">
        <v>28</v>
      </c>
      <c r="E27" s="13">
        <v>1078</v>
      </c>
      <c r="F27" s="13">
        <f>訪問介護!I33</f>
        <v>0</v>
      </c>
      <c r="G27" s="14">
        <f t="shared" si="0"/>
        <v>0</v>
      </c>
    </row>
    <row r="28" spans="1:7" x14ac:dyDescent="0.15">
      <c r="A28" s="155"/>
      <c r="B28" s="157"/>
      <c r="C28" s="15"/>
      <c r="D28" s="2" t="s">
        <v>29</v>
      </c>
      <c r="E28" s="13">
        <v>1158</v>
      </c>
      <c r="F28" s="13">
        <f>訪問介護!L33</f>
        <v>0</v>
      </c>
      <c r="G28" s="14">
        <f t="shared" si="0"/>
        <v>0</v>
      </c>
    </row>
    <row r="29" spans="1:7" x14ac:dyDescent="0.15">
      <c r="A29" s="155"/>
      <c r="B29" s="157"/>
      <c r="C29" s="16"/>
      <c r="D29" s="17" t="s">
        <v>30</v>
      </c>
      <c r="E29" s="18">
        <v>1238</v>
      </c>
      <c r="F29" s="18">
        <f>訪問介護!O33</f>
        <v>0</v>
      </c>
      <c r="G29" s="19">
        <f t="shared" si="0"/>
        <v>0</v>
      </c>
    </row>
    <row r="30" spans="1:7" x14ac:dyDescent="0.15">
      <c r="A30" s="155"/>
      <c r="B30" s="157"/>
      <c r="C30" s="158" t="s">
        <v>37</v>
      </c>
      <c r="D30" s="159"/>
      <c r="E30" s="3">
        <v>1098</v>
      </c>
      <c r="F30" s="3">
        <f>訪問介護!F36</f>
        <v>0</v>
      </c>
      <c r="G30" s="11">
        <f t="shared" si="0"/>
        <v>0</v>
      </c>
    </row>
    <row r="31" spans="1:7" x14ac:dyDescent="0.15">
      <c r="A31" s="155"/>
      <c r="B31" s="157"/>
      <c r="C31" s="15"/>
      <c r="D31" s="2" t="s">
        <v>28</v>
      </c>
      <c r="E31" s="13">
        <v>1178</v>
      </c>
      <c r="F31" s="13">
        <f>訪問介護!I36</f>
        <v>0</v>
      </c>
      <c r="G31" s="14">
        <f t="shared" si="0"/>
        <v>0</v>
      </c>
    </row>
    <row r="32" spans="1:7" x14ac:dyDescent="0.15">
      <c r="A32" s="155"/>
      <c r="B32" s="157"/>
      <c r="C32" s="15"/>
      <c r="D32" s="2" t="s">
        <v>29</v>
      </c>
      <c r="E32" s="13">
        <v>1259</v>
      </c>
      <c r="F32" s="13">
        <f>訪問介護!L36</f>
        <v>0</v>
      </c>
      <c r="G32" s="14">
        <f t="shared" si="0"/>
        <v>0</v>
      </c>
    </row>
    <row r="33" spans="1:19" x14ac:dyDescent="0.15">
      <c r="A33" s="155"/>
      <c r="B33" s="157"/>
      <c r="C33" s="16"/>
      <c r="D33" s="17" t="s">
        <v>30</v>
      </c>
      <c r="E33" s="18">
        <v>1339</v>
      </c>
      <c r="F33" s="18">
        <f>訪問介護!O36</f>
        <v>0</v>
      </c>
      <c r="G33" s="19">
        <f t="shared" si="0"/>
        <v>0</v>
      </c>
    </row>
    <row r="34" spans="1:19" x14ac:dyDescent="0.15">
      <c r="A34" s="155"/>
      <c r="B34" s="157"/>
      <c r="C34" s="158" t="s">
        <v>38</v>
      </c>
      <c r="D34" s="159"/>
      <c r="E34" s="3">
        <v>1199</v>
      </c>
      <c r="F34" s="3">
        <f>訪問介護!F42</f>
        <v>0</v>
      </c>
      <c r="G34" s="11">
        <f t="shared" si="0"/>
        <v>0</v>
      </c>
    </row>
    <row r="35" spans="1:19" x14ac:dyDescent="0.15">
      <c r="A35" s="155"/>
      <c r="B35" s="157"/>
      <c r="C35" s="15"/>
      <c r="D35" s="2" t="s">
        <v>28</v>
      </c>
      <c r="E35" s="13">
        <v>1279</v>
      </c>
      <c r="F35" s="13">
        <f>訪問介護!I42</f>
        <v>0</v>
      </c>
      <c r="G35" s="14">
        <f t="shared" si="0"/>
        <v>0</v>
      </c>
    </row>
    <row r="36" spans="1:19" x14ac:dyDescent="0.15">
      <c r="A36" s="155"/>
      <c r="B36" s="157"/>
      <c r="C36" s="15"/>
      <c r="D36" s="2" t="s">
        <v>29</v>
      </c>
      <c r="E36" s="13">
        <v>1360</v>
      </c>
      <c r="F36" s="13">
        <f>訪問介護!L42</f>
        <v>0</v>
      </c>
      <c r="G36" s="14">
        <f t="shared" si="0"/>
        <v>0</v>
      </c>
    </row>
    <row r="37" spans="1:19" x14ac:dyDescent="0.15">
      <c r="A37" s="155"/>
      <c r="B37" s="157"/>
      <c r="C37" s="16"/>
      <c r="D37" s="17" t="s">
        <v>30</v>
      </c>
      <c r="E37" s="18">
        <v>1440</v>
      </c>
      <c r="F37" s="18">
        <f>訪問介護!O42</f>
        <v>0</v>
      </c>
      <c r="G37" s="19">
        <f>SUM(E37*F37)</f>
        <v>0</v>
      </c>
    </row>
    <row r="38" spans="1:19" x14ac:dyDescent="0.15">
      <c r="A38" s="155"/>
      <c r="B38" s="162" t="s">
        <v>39</v>
      </c>
      <c r="C38" s="158" t="s">
        <v>40</v>
      </c>
      <c r="D38" s="159"/>
      <c r="E38" s="3">
        <v>220</v>
      </c>
      <c r="F38" s="3">
        <f>訪問介護!F46</f>
        <v>0</v>
      </c>
      <c r="G38" s="11">
        <f>SUM(E38*F38)</f>
        <v>0</v>
      </c>
    </row>
    <row r="39" spans="1:19" x14ac:dyDescent="0.15">
      <c r="A39" s="155"/>
      <c r="B39" s="163"/>
      <c r="C39" s="164" t="s">
        <v>41</v>
      </c>
      <c r="D39" s="165"/>
      <c r="E39" s="18">
        <v>270</v>
      </c>
      <c r="F39" s="18">
        <f>訪問介護!F49</f>
        <v>0</v>
      </c>
      <c r="G39" s="19">
        <f>SUM(E39*F39)</f>
        <v>0</v>
      </c>
    </row>
    <row r="40" spans="1:19" x14ac:dyDescent="0.15">
      <c r="A40" s="156"/>
      <c r="B40" s="167" t="s">
        <v>42</v>
      </c>
      <c r="C40" s="165"/>
      <c r="D40" s="165"/>
      <c r="E40" s="18">
        <v>119</v>
      </c>
      <c r="F40" s="18">
        <f>訪問介護!L46</f>
        <v>0</v>
      </c>
      <c r="G40" s="19">
        <f>SUM(E40*F40)</f>
        <v>0</v>
      </c>
    </row>
    <row r="43" spans="1:19" x14ac:dyDescent="0.15">
      <c r="A43" s="2" t="s">
        <v>68</v>
      </c>
    </row>
    <row r="45" spans="1:19" x14ac:dyDescent="0.15">
      <c r="C45" s="3" t="s">
        <v>5</v>
      </c>
      <c r="D45" s="4">
        <v>10.84</v>
      </c>
      <c r="E45" s="5"/>
      <c r="I45" s="166" t="s">
        <v>17</v>
      </c>
      <c r="J45" s="152" t="s">
        <v>18</v>
      </c>
      <c r="K45" s="6" t="s">
        <v>19</v>
      </c>
      <c r="L45" s="6" t="s">
        <v>20</v>
      </c>
      <c r="M45" s="152" t="s">
        <v>21</v>
      </c>
      <c r="N45" s="7" t="s">
        <v>6</v>
      </c>
      <c r="O45" s="7" t="s">
        <v>7</v>
      </c>
      <c r="P45" s="7" t="s">
        <v>8</v>
      </c>
      <c r="Q45" s="7" t="s">
        <v>9</v>
      </c>
      <c r="R45" s="7" t="s">
        <v>10</v>
      </c>
      <c r="S45" s="7" t="s">
        <v>11</v>
      </c>
    </row>
    <row r="46" spans="1:19" x14ac:dyDescent="0.15">
      <c r="C46" s="153"/>
      <c r="D46" s="153"/>
      <c r="E46" s="8" t="s">
        <v>12</v>
      </c>
      <c r="F46" s="67"/>
      <c r="G46" s="68"/>
      <c r="I46" s="166"/>
      <c r="J46" s="152"/>
      <c r="K46" s="9">
        <v>0.13700000000000001</v>
      </c>
      <c r="L46" s="9">
        <v>6.3E-2</v>
      </c>
      <c r="M46" s="152"/>
      <c r="N46" s="10">
        <v>0.9</v>
      </c>
      <c r="O46" s="10">
        <v>0.1</v>
      </c>
      <c r="P46" s="10">
        <v>0.8</v>
      </c>
      <c r="Q46" s="10">
        <v>0.2</v>
      </c>
      <c r="R46" s="10">
        <v>0.7</v>
      </c>
      <c r="S46" s="10">
        <v>0.3</v>
      </c>
    </row>
    <row r="47" spans="1:19" x14ac:dyDescent="0.15">
      <c r="A47" s="162" t="s">
        <v>72</v>
      </c>
      <c r="B47" s="168" t="s">
        <v>69</v>
      </c>
      <c r="C47" s="168"/>
      <c r="D47" s="168"/>
      <c r="E47" s="3">
        <v>268</v>
      </c>
      <c r="F47" s="15"/>
      <c r="G47" s="66"/>
      <c r="I47" s="12" t="str">
        <f>J53</f>
        <v/>
      </c>
      <c r="J47" s="12" t="e">
        <f>ROUNDDOWN(D45*I47,0)</f>
        <v>#VALUE!</v>
      </c>
      <c r="K47" s="12" t="e">
        <f>ROUNDDOWN(J47*K46,0)</f>
        <v>#VALUE!</v>
      </c>
      <c r="L47" s="12" t="e">
        <f>ROUNDDOWN(J47*L46,0)</f>
        <v>#VALUE!</v>
      </c>
      <c r="M47" s="12" t="e">
        <f>SUM(J47:L47)</f>
        <v>#VALUE!</v>
      </c>
      <c r="N47" s="12" t="e">
        <f>ROUNDDOWN(M47*N46,0)</f>
        <v>#VALUE!</v>
      </c>
      <c r="O47" s="12" t="e">
        <f>SUM(M47-N47)</f>
        <v>#VALUE!</v>
      </c>
      <c r="P47" s="12" t="e">
        <f>ROUNDDOWN(M47*P46,0)</f>
        <v>#VALUE!</v>
      </c>
      <c r="Q47" s="12" t="e">
        <f>SUM(M47-P47)</f>
        <v>#VALUE!</v>
      </c>
      <c r="R47" s="12" t="e">
        <f>ROUNDDOWN(M47*R46,0)</f>
        <v>#VALUE!</v>
      </c>
      <c r="S47" s="12" t="e">
        <f>SUM(M47-R47)</f>
        <v>#VALUE!</v>
      </c>
    </row>
    <row r="48" spans="1:19" x14ac:dyDescent="0.15">
      <c r="A48" s="162"/>
      <c r="B48" s="169" t="s">
        <v>70</v>
      </c>
      <c r="C48" s="169"/>
      <c r="D48" s="169"/>
      <c r="E48" s="13">
        <v>272</v>
      </c>
      <c r="F48" s="15"/>
      <c r="G48" s="66"/>
    </row>
    <row r="49" spans="1:16" x14ac:dyDescent="0.15">
      <c r="A49" s="162"/>
      <c r="B49" s="170" t="s">
        <v>71</v>
      </c>
      <c r="C49" s="170"/>
      <c r="D49" s="170"/>
      <c r="E49" s="18">
        <v>287</v>
      </c>
      <c r="F49" s="15"/>
      <c r="G49" s="66"/>
      <c r="I49" s="12" t="s">
        <v>14</v>
      </c>
      <c r="J49" s="12" t="e">
        <f>O47</f>
        <v>#VALUE!</v>
      </c>
    </row>
    <row r="50" spans="1:16" x14ac:dyDescent="0.15">
      <c r="I50" s="12" t="s">
        <v>15</v>
      </c>
      <c r="J50" s="12" t="e">
        <f>Q47</f>
        <v>#VALUE!</v>
      </c>
      <c r="L50" s="2">
        <v>1</v>
      </c>
      <c r="M50" s="2">
        <f>SUM($E$47*L50)</f>
        <v>268</v>
      </c>
      <c r="O50" s="2">
        <v>1</v>
      </c>
      <c r="P50" s="2" t="s">
        <v>69</v>
      </c>
    </row>
    <row r="51" spans="1:16" x14ac:dyDescent="0.15">
      <c r="I51" s="12" t="s">
        <v>16</v>
      </c>
      <c r="J51" s="12" t="e">
        <f>S47</f>
        <v>#VALUE!</v>
      </c>
      <c r="L51" s="2">
        <v>2</v>
      </c>
      <c r="M51" s="2">
        <f t="shared" ref="M51:M52" si="1">SUM($E$47*L51)</f>
        <v>536</v>
      </c>
      <c r="O51" s="2">
        <v>2</v>
      </c>
      <c r="P51" s="2" t="s">
        <v>69</v>
      </c>
    </row>
    <row r="52" spans="1:16" x14ac:dyDescent="0.15">
      <c r="L52" s="2">
        <v>3</v>
      </c>
      <c r="M52" s="2">
        <f t="shared" si="1"/>
        <v>804</v>
      </c>
      <c r="O52" s="2">
        <v>3</v>
      </c>
      <c r="P52" s="2" t="s">
        <v>69</v>
      </c>
    </row>
    <row r="53" spans="1:16" x14ac:dyDescent="0.15">
      <c r="I53" s="12">
        <f>総合事業!G12</f>
        <v>0</v>
      </c>
      <c r="J53" s="12" t="str">
        <f>IFERROR(VLOOKUP(I53,$L$50:$M$61,2,FALSE),"")</f>
        <v/>
      </c>
      <c r="L53" s="2">
        <v>4</v>
      </c>
      <c r="M53" s="2">
        <f>SUM($E$47*L53)</f>
        <v>1072</v>
      </c>
      <c r="O53" s="2">
        <v>4</v>
      </c>
      <c r="P53" s="2" t="s">
        <v>69</v>
      </c>
    </row>
    <row r="54" spans="1:16" x14ac:dyDescent="0.15">
      <c r="I54" s="66"/>
      <c r="L54" s="2">
        <v>5</v>
      </c>
      <c r="M54" s="2">
        <f>SUM($E$48*L54)</f>
        <v>1360</v>
      </c>
      <c r="O54" s="2">
        <v>5</v>
      </c>
      <c r="P54" s="2" t="s">
        <v>70</v>
      </c>
    </row>
    <row r="55" spans="1:16" x14ac:dyDescent="0.15">
      <c r="I55" s="12">
        <f>総合事業!C6</f>
        <v>0</v>
      </c>
      <c r="L55" s="2">
        <v>6</v>
      </c>
      <c r="M55" s="2">
        <f t="shared" ref="M55:M57" si="2">SUM($E$48*L55)</f>
        <v>1632</v>
      </c>
      <c r="O55" s="2">
        <v>6</v>
      </c>
      <c r="P55" s="2" t="s">
        <v>70</v>
      </c>
    </row>
    <row r="56" spans="1:16" x14ac:dyDescent="0.15">
      <c r="L56" s="2">
        <v>7</v>
      </c>
      <c r="M56" s="2">
        <f t="shared" si="2"/>
        <v>1904</v>
      </c>
      <c r="O56" s="2">
        <v>7</v>
      </c>
      <c r="P56" s="2" t="s">
        <v>70</v>
      </c>
    </row>
    <row r="57" spans="1:16" x14ac:dyDescent="0.15">
      <c r="I57" s="12" t="s">
        <v>77</v>
      </c>
      <c r="J57" s="12" t="str">
        <f>IFERROR(VLOOKUP(I55,$I$49:$J$51,2,FALSE),"")</f>
        <v/>
      </c>
      <c r="L57" s="2">
        <v>8</v>
      </c>
      <c r="M57" s="2">
        <f t="shared" si="2"/>
        <v>2176</v>
      </c>
      <c r="O57" s="2">
        <v>8</v>
      </c>
      <c r="P57" s="2" t="s">
        <v>70</v>
      </c>
    </row>
    <row r="58" spans="1:16" x14ac:dyDescent="0.15">
      <c r="L58" s="2">
        <v>9</v>
      </c>
      <c r="M58" s="2">
        <f>SUM($E$49*L58)</f>
        <v>2583</v>
      </c>
      <c r="O58" s="2">
        <v>9</v>
      </c>
      <c r="P58" s="2" t="s">
        <v>71</v>
      </c>
    </row>
    <row r="59" spans="1:16" x14ac:dyDescent="0.15">
      <c r="I59" s="152" t="s">
        <v>78</v>
      </c>
      <c r="J59" s="152"/>
      <c r="L59" s="2">
        <v>10</v>
      </c>
      <c r="M59" s="2">
        <f t="shared" ref="M59:M61" si="3">SUM($E$49*L59)</f>
        <v>2870</v>
      </c>
      <c r="O59" s="2">
        <v>10</v>
      </c>
      <c r="P59" s="2" t="s">
        <v>71</v>
      </c>
    </row>
    <row r="60" spans="1:16" x14ac:dyDescent="0.15">
      <c r="I60" s="12">
        <f>総合事業!G12</f>
        <v>0</v>
      </c>
      <c r="J60" s="12" t="str">
        <f>IFERROR(VLOOKUP(I60,$O$50:$P$61,2,FALSE),"")</f>
        <v/>
      </c>
      <c r="L60" s="2">
        <v>11</v>
      </c>
      <c r="M60" s="2">
        <f t="shared" si="3"/>
        <v>3157</v>
      </c>
      <c r="O60" s="2">
        <v>11</v>
      </c>
      <c r="P60" s="2" t="s">
        <v>71</v>
      </c>
    </row>
    <row r="61" spans="1:16" x14ac:dyDescent="0.15">
      <c r="L61" s="2">
        <v>12</v>
      </c>
      <c r="M61" s="2">
        <f t="shared" si="3"/>
        <v>3444</v>
      </c>
      <c r="O61" s="2">
        <v>12</v>
      </c>
      <c r="P61" s="2" t="s">
        <v>71</v>
      </c>
    </row>
    <row r="63" spans="1:16" x14ac:dyDescent="0.15">
      <c r="C63" s="3" t="s">
        <v>5</v>
      </c>
      <c r="D63" s="4">
        <v>10.84</v>
      </c>
      <c r="E63" s="5"/>
      <c r="I63" s="166" t="s">
        <v>17</v>
      </c>
      <c r="J63" s="152" t="s">
        <v>21</v>
      </c>
      <c r="K63" s="7" t="s">
        <v>6</v>
      </c>
      <c r="L63" s="7" t="s">
        <v>7</v>
      </c>
      <c r="M63" s="7" t="s">
        <v>8</v>
      </c>
      <c r="N63" s="7" t="s">
        <v>9</v>
      </c>
      <c r="O63" s="7" t="s">
        <v>10</v>
      </c>
      <c r="P63" s="7" t="s">
        <v>11</v>
      </c>
    </row>
    <row r="64" spans="1:16" x14ac:dyDescent="0.15">
      <c r="C64" s="153"/>
      <c r="D64" s="153"/>
      <c r="E64" s="8" t="s">
        <v>12</v>
      </c>
      <c r="I64" s="166"/>
      <c r="J64" s="152"/>
      <c r="K64" s="10">
        <v>0.9</v>
      </c>
      <c r="L64" s="10">
        <v>0.1</v>
      </c>
      <c r="M64" s="10">
        <v>0.8</v>
      </c>
      <c r="N64" s="10">
        <v>0.2</v>
      </c>
      <c r="O64" s="10">
        <v>0.7</v>
      </c>
      <c r="P64" s="10">
        <v>0.3</v>
      </c>
    </row>
    <row r="65" spans="1:16" ht="12" customHeight="1" x14ac:dyDescent="0.15">
      <c r="A65" s="163" t="s">
        <v>79</v>
      </c>
      <c r="B65" s="176" t="s">
        <v>80</v>
      </c>
      <c r="C65" s="168"/>
      <c r="D65" s="168"/>
      <c r="E65" s="3">
        <v>242</v>
      </c>
      <c r="I65" s="12" t="str">
        <f>IFERROR(VLOOKUP(J73,$L$69:$M$70,2,FALSE),"")</f>
        <v/>
      </c>
      <c r="J65" s="12" t="e">
        <f>ROUNDDOWN(D63*I65,0)</f>
        <v>#VALUE!</v>
      </c>
      <c r="K65" s="12" t="e">
        <f>ROUNDDOWN(J65*K64,0)</f>
        <v>#VALUE!</v>
      </c>
      <c r="L65" s="12" t="e">
        <f>SUM(J65-K65)</f>
        <v>#VALUE!</v>
      </c>
      <c r="M65" s="12" t="e">
        <f>ROUNDDOWN(J65*M64,0)</f>
        <v>#VALUE!</v>
      </c>
      <c r="N65" s="12" t="e">
        <f>SUM(J65-M65)</f>
        <v>#VALUE!</v>
      </c>
      <c r="O65" s="12" t="e">
        <f>ROUNDDOWN(J65*O64,0)</f>
        <v>#VALUE!</v>
      </c>
      <c r="P65" s="12" t="e">
        <f>SUM(J65-O65)</f>
        <v>#VALUE!</v>
      </c>
    </row>
    <row r="66" spans="1:16" x14ac:dyDescent="0.15">
      <c r="A66" s="173"/>
      <c r="B66" s="177" t="s">
        <v>81</v>
      </c>
      <c r="C66" s="170"/>
      <c r="D66" s="170"/>
      <c r="E66" s="18">
        <v>215</v>
      </c>
    </row>
    <row r="67" spans="1:16" x14ac:dyDescent="0.15">
      <c r="A67" s="173"/>
      <c r="B67" s="175" t="s">
        <v>82</v>
      </c>
      <c r="C67" s="175"/>
      <c r="D67" s="175"/>
      <c r="E67" s="3">
        <v>144</v>
      </c>
      <c r="I67" s="12" t="s">
        <v>0</v>
      </c>
      <c r="J67" s="12" t="e">
        <f>L65</f>
        <v>#VALUE!</v>
      </c>
      <c r="L67" s="69"/>
      <c r="M67" s="69"/>
      <c r="N67" s="69"/>
    </row>
    <row r="68" spans="1:16" x14ac:dyDescent="0.15">
      <c r="A68" s="173"/>
      <c r="B68" s="171" t="s">
        <v>83</v>
      </c>
      <c r="C68" s="171"/>
      <c r="D68" s="171"/>
      <c r="E68" s="13">
        <v>128</v>
      </c>
      <c r="I68" s="12" t="s">
        <v>1</v>
      </c>
      <c r="J68" s="12" t="e">
        <f>N65</f>
        <v>#VALUE!</v>
      </c>
      <c r="L68" s="69"/>
      <c r="M68" s="69" t="s">
        <v>92</v>
      </c>
      <c r="N68" s="69" t="s">
        <v>88</v>
      </c>
      <c r="O68" s="2" t="s">
        <v>89</v>
      </c>
    </row>
    <row r="69" spans="1:16" x14ac:dyDescent="0.15">
      <c r="A69" s="173"/>
      <c r="B69" s="171" t="s">
        <v>90</v>
      </c>
      <c r="C69" s="171"/>
      <c r="D69" s="171"/>
      <c r="E69" s="13">
        <v>66</v>
      </c>
      <c r="I69" s="12" t="s">
        <v>13</v>
      </c>
      <c r="J69" s="12" t="e">
        <f>P65</f>
        <v>#VALUE!</v>
      </c>
      <c r="L69" s="69" t="s">
        <v>80</v>
      </c>
      <c r="M69" s="2">
        <f>SUM(I73*N69+O69)</f>
        <v>210</v>
      </c>
      <c r="N69" s="2">
        <f>E65</f>
        <v>242</v>
      </c>
      <c r="O69" s="2">
        <f>SUM(E67+E69)</f>
        <v>210</v>
      </c>
    </row>
    <row r="70" spans="1:16" x14ac:dyDescent="0.15">
      <c r="A70" s="174"/>
      <c r="B70" s="172" t="s">
        <v>91</v>
      </c>
      <c r="C70" s="172"/>
      <c r="D70" s="172"/>
      <c r="E70" s="18">
        <v>58</v>
      </c>
      <c r="L70" s="69" t="s">
        <v>81</v>
      </c>
      <c r="M70" s="2">
        <f>SUM(I73*N70+O70)</f>
        <v>186</v>
      </c>
      <c r="N70" s="2">
        <f>E66</f>
        <v>215</v>
      </c>
      <c r="O70" s="2">
        <f>SUM(E68+E70)</f>
        <v>186</v>
      </c>
    </row>
    <row r="71" spans="1:16" x14ac:dyDescent="0.15">
      <c r="A71" s="71"/>
      <c r="B71" s="69"/>
      <c r="C71" s="69"/>
      <c r="D71" s="69"/>
      <c r="E71" s="66"/>
      <c r="I71" s="12">
        <f>総合事業!C6</f>
        <v>0</v>
      </c>
      <c r="L71" s="69"/>
    </row>
    <row r="72" spans="1:16" x14ac:dyDescent="0.15">
      <c r="A72" s="71"/>
      <c r="B72" s="69"/>
      <c r="C72" s="69"/>
      <c r="D72" s="69"/>
      <c r="E72" s="66"/>
      <c r="L72" s="69"/>
    </row>
    <row r="73" spans="1:16" x14ac:dyDescent="0.15">
      <c r="I73" s="12">
        <f>総合事業!J25</f>
        <v>0</v>
      </c>
      <c r="J73" s="12">
        <f>総合事業!C25</f>
        <v>0</v>
      </c>
    </row>
    <row r="75" spans="1:16" x14ac:dyDescent="0.15">
      <c r="I75" s="12" t="s">
        <v>93</v>
      </c>
      <c r="J75" s="12" t="str">
        <f>IFERROR(VLOOKUP(I71,$I$67:$J$69,2,FALSE),"")</f>
        <v/>
      </c>
    </row>
  </sheetData>
  <sheetProtection selectLockedCells="1"/>
  <mergeCells count="38">
    <mergeCell ref="B68:D68"/>
    <mergeCell ref="B69:D69"/>
    <mergeCell ref="B70:D70"/>
    <mergeCell ref="A65:A70"/>
    <mergeCell ref="B67:D67"/>
    <mergeCell ref="B65:D65"/>
    <mergeCell ref="B66:D66"/>
    <mergeCell ref="M45:M46"/>
    <mergeCell ref="I59:J59"/>
    <mergeCell ref="C64:D64"/>
    <mergeCell ref="I63:I64"/>
    <mergeCell ref="J63:J64"/>
    <mergeCell ref="B49:D49"/>
    <mergeCell ref="A47:A49"/>
    <mergeCell ref="C46:D46"/>
    <mergeCell ref="I45:I46"/>
    <mergeCell ref="J45:J46"/>
    <mergeCell ref="C30:D30"/>
    <mergeCell ref="C34:D34"/>
    <mergeCell ref="B40:D40"/>
    <mergeCell ref="B47:D47"/>
    <mergeCell ref="B48:D48"/>
    <mergeCell ref="M3:M4"/>
    <mergeCell ref="C4:D4"/>
    <mergeCell ref="A5:A40"/>
    <mergeCell ref="B5:B37"/>
    <mergeCell ref="C5:D5"/>
    <mergeCell ref="C6:D6"/>
    <mergeCell ref="C10:D10"/>
    <mergeCell ref="C14:D14"/>
    <mergeCell ref="B38:B39"/>
    <mergeCell ref="C38:D38"/>
    <mergeCell ref="C39:D39"/>
    <mergeCell ref="I3:I4"/>
    <mergeCell ref="J3:J4"/>
    <mergeCell ref="C18:D18"/>
    <mergeCell ref="C22:D22"/>
    <mergeCell ref="C26:D26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訪問介護</vt:lpstr>
      <vt:lpstr>総合事業</vt:lpstr>
      <vt:lpstr>算定データ</vt:lpstr>
      <vt:lpstr>総合事業!Print_Area</vt:lpstr>
      <vt:lpstr>訪問介護!Print_Area</vt:lpstr>
    </vt:vector>
  </TitlesOfParts>
  <Company>社会福祉法人多摩大和園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米持律子</dc:creator>
  <cp:lastModifiedBy>yonemochi</cp:lastModifiedBy>
  <cp:lastPrinted>2021-04-29T02:02:47Z</cp:lastPrinted>
  <dcterms:created xsi:type="dcterms:W3CDTF">2010-04-13T01:58:51Z</dcterms:created>
  <dcterms:modified xsi:type="dcterms:W3CDTF">2021-04-29T03:49:05Z</dcterms:modified>
</cp:coreProperties>
</file>